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01" activeTab="0"/>
  </bookViews>
  <sheets>
    <sheet name="TABELLA_DI_CALCOLO" sheetId="1" r:id="rId1"/>
    <sheet name="Foglio1" sheetId="2" r:id="rId2"/>
  </sheets>
  <definedNames>
    <definedName name="_xlnm.Print_Area" localSheetId="0">"#REF!"</definedName>
  </definedNames>
  <calcPr fullCalcOnLoad="1"/>
</workbook>
</file>

<file path=xl/sharedStrings.xml><?xml version="1.0" encoding="utf-8"?>
<sst xmlns="http://schemas.openxmlformats.org/spreadsheetml/2006/main" count="151" uniqueCount="144">
  <si>
    <t>ver. 2021 rev 2.0</t>
  </si>
  <si>
    <t>Camera penale</t>
  </si>
  <si>
    <t>di Rieti</t>
  </si>
  <si>
    <t>TABELLA PER IL CALCOLO AUTOMATICO DEGLI ONORARI DEI DIFENSORI AMMESSI AL  PATROCINIO A SPESE DELLO STATO, DICHIARATI IRREPERIBILI O IRREPERIBILI DI FATTO O INSOLVIBILI SECONDO I PARAMETRI DEL PROTOCOLLO DI INTESA SOTTOSCRITTO TRA IL TRIBUNALE DI RIETI, IL CONSIGLIO DELL'ORDINE DEGLI AVVOCATI DI RIETI, LA CAMERA PENALE DI RIETI E L'AIGA DI RIETI</t>
  </si>
  <si>
    <t>GIP</t>
  </si>
  <si>
    <t>DOPO AVER COMPILATO LE CELLE IN GRIGIO  SEGUENDO  LE INDICAZIONI SCRITTE IN CORSIVO STAMPARE LE PAGG. 1 E 2 DEL PRESENTE FILE E ALLEGARLE ALLA ISTANZA DI LIQUIDAZIONE (MODELLO DI ISTANZA A PAG.3 DEL PRESENTE FILE, DA STAMPARE E COMPILARE A MANO) PER CONSENTIRE AL GIUDICE LA VERIFICA DELLA CORRETTA APPLICAZIONE DEL PROTOCOLLO (IN CASO DI DEPOSITO DELL'ISTANZA IN UDIENZA, STAMPARE ANCHE PAG.4 IN DUPLICE COPIA, DA CONSEGNARE AL GIUDICE)</t>
  </si>
  <si>
    <t>CAMPO 1</t>
  </si>
  <si>
    <t>NUM RGNR</t>
  </si>
  <si>
    <t xml:space="preserve"> </t>
  </si>
  <si>
    <t>CAMPO 2</t>
  </si>
  <si>
    <t>NOME E COGNOME IMPUTATO</t>
  </si>
  <si>
    <t>NB: Inserire nella parte evidenziata in grigio  sotto "CAMPO 1"  il n. RGNR e nella parte evidenziata in grigio  sotto "CAMPO 2" il nome e cognome dell'imputato</t>
  </si>
  <si>
    <t>CAMPO 3</t>
  </si>
  <si>
    <t>TIPOLOGIA PROCESSO</t>
  </si>
  <si>
    <t>1 – indagini preliminari senza attività particolari</t>
  </si>
  <si>
    <t>2 – indagini preliminari con interrogatorio</t>
  </si>
  <si>
    <t>3 – udienza opposizione alla richiesta di archiviazione</t>
  </si>
  <si>
    <t>4 – udienza opposizione alla richiesta di archiviazione con fase introduttiva</t>
  </si>
  <si>
    <t>5 – convalida arresto o fermo</t>
  </si>
  <si>
    <t>NB: Inserire nella parte evidenziata in grigio  sotto "CAMPO 3" (cella A20) il numero (1 o 2 o 3 o successivi) a seconda del tipo di processo celebrato</t>
  </si>
  <si>
    <t>CAMPO 4</t>
  </si>
  <si>
    <t>RITO</t>
  </si>
  <si>
    <t>CAMPO 5</t>
  </si>
  <si>
    <t>NUMERO DIFENSORI DI PARTE CIVILE</t>
  </si>
  <si>
    <t>1 - MONOCRATICO</t>
  </si>
  <si>
    <t>2 - COLLEGIALE</t>
  </si>
  <si>
    <t>NB: Inserire nella parte evidenziata in grigio  sotto "CAMPO 4" (cella A28) il numero 1 se pp monocratico o 2 se pp collegiale e sotto "CAMPO 5" (cella F28) il numero dei difensori di parti civili costituiti nel pp</t>
  </si>
  <si>
    <t>CAMPO 6</t>
  </si>
  <si>
    <t>NUMERO IMPUTATI</t>
  </si>
  <si>
    <t>CAMPO 7</t>
  </si>
  <si>
    <t>NUMERO CAPI DI IMPUTAZIONE</t>
  </si>
  <si>
    <t>NB: per "NUMERO IMPUTATI" si intende il numero di tutti gli imputati del processo (inserirne il numero in cella A33)</t>
  </si>
  <si>
    <t>NB: per "NUMERO CAPI DI IMPUTAZIONE" si intende il numero delle imputazioni che riguardano il proprio assistito (inserirne il numero in cella F33)</t>
  </si>
  <si>
    <t>CAMPO 8</t>
  </si>
  <si>
    <t>UDIENZE DI TRATTAZIONE EFFETTIVA</t>
  </si>
  <si>
    <t>CAMPO 9</t>
  </si>
  <si>
    <t>NUMERO IMPUTATI ASSISTITI</t>
  </si>
  <si>
    <t>CAMPO 10</t>
  </si>
  <si>
    <t>DETENUTO</t>
  </si>
  <si>
    <t>0- no</t>
  </si>
  <si>
    <t>1 -sì</t>
  </si>
  <si>
    <t xml:space="preserve"> NB: sono "NON EFFETTIVE" le udienze di legittimo impedimento, astensione, mancanza giudice titolare o altre cause che determinano un mero e veloce rinvio incluse le udienze rinviate a causa di mancata citazione o assenza di testimoni (inserire il numero di udienze di trattazione effettiva in cella A38)</t>
  </si>
  <si>
    <t xml:space="preserve">NB: in base al "NUMERO DI IMPUTATI ASSISTITI" il compenso unico è aumentato per ogni soggetto oltre il primo nella misura del 30%, fino a un massimo di 10 soggetti e del 5% per ogni soggetto oltre  i primi 10, fino a un massimo di 20 (inserirne il numero in cella F38) </t>
  </si>
  <si>
    <t>NB: la FASE DI STUDIO comprende l'esame e studio degli atti, le ispezioni dei luoghi, la iniziale ricerca di documenti, le consultazioni con il cliente, i colleghi o i consulenti, le relazioni o i pareri, scritti o orali, che esauriscano l'attività e sono resi in momento antecedente alla fase introduttiva</t>
  </si>
  <si>
    <t>NB: la FASE INTRODUTTIVA è caratterizzata dagli atti introduttivi quali esposti, denunce, querele, istanze, richieste, dichiarazioni, opposizioni, ricorsi, impugnazioni, memorie, intervento del responsabile civile e la citazione del responsabile civile</t>
  </si>
  <si>
    <t>NB: la FASE ISTRUTTORIA concerne le richieste, gli scritti, le partecipazioni o assistenze relative ad atti ed attività istruttorie procedimentali o processuali anche preliminari, rese anche in udienze pubbliche o in camera di consiglio, che sono funzionali alla ricerca di mezzi di prova, alla formazione della prova, comprese liste, citazioni e le relative notificazioni, l'esame dei consulenti, testimoni, indagati o imputati di reato connesso o collegato</t>
  </si>
  <si>
    <t>NB: la FASE DECISORIA riguarda le difese orali o scritte, le repliche, l'assistenza alla discussione delle altre parti processuali sia in camera di consiglio che in udienza pubblica</t>
  </si>
  <si>
    <t>TUTTO COME PREVISTO DALL'ART.12 C.3 DM 55\2014</t>
  </si>
  <si>
    <t>IN CASO DI DEPOSITO DELL'ISTANZA DI LIQUIDAZIONE IN CANCELLERIA</t>
  </si>
  <si>
    <t>STAMPARE LE PRIME 2 PAGINE DEL PRESENTE FILE E ALLEGARLE ALLA ISTANZA DI LIQUIDAZIONE</t>
  </si>
  <si>
    <t>PER CONSENTIRE AL GIUDICE LA VERIFICA DELLA CORRETTA APPLICAZIONE DEL PROTOCOLLO</t>
  </si>
  <si>
    <t>Procedimento penale n.</t>
  </si>
  <si>
    <t>A carico di:</t>
  </si>
  <si>
    <t>RIGO</t>
  </si>
  <si>
    <t>TABELLA BASE</t>
  </si>
  <si>
    <t>IMPORTO</t>
  </si>
  <si>
    <t>- 1/3</t>
  </si>
  <si>
    <t>TOTALE</t>
  </si>
  <si>
    <t>FASE DI STUDIO</t>
  </si>
  <si>
    <t>FASE INTRODUTTIVA</t>
  </si>
  <si>
    <t>FASE ISTRUTTORIA</t>
  </si>
  <si>
    <t>FASE DECISORIA</t>
  </si>
  <si>
    <t>TOTALE TABELLA BASE</t>
  </si>
  <si>
    <t>FATTORI CORRETTIVI</t>
  </si>
  <si>
    <t>%</t>
  </si>
  <si>
    <t>MAGGIOR.</t>
  </si>
  <si>
    <t>MAGGIORAZIONE PER RITO COLLEGIALE</t>
  </si>
  <si>
    <t>MAGGIORAZIONE PER DIFENSORI DI PARTI CIVILI</t>
  </si>
  <si>
    <t>MAGGIORAZIONE PER NUMERO DI IMPUTATI</t>
  </si>
  <si>
    <t>MAGGIORAZIONE PER NUMERO CAPI IMPUTAZIONE</t>
  </si>
  <si>
    <t>MAGGIORAZIONE PER NUMERO DI UDIENZE</t>
  </si>
  <si>
    <t>MAGGIORAZIONE PER NUMERO DI IMPUTATI ASSISTITI</t>
  </si>
  <si>
    <t>MAGGIORAZIONE PER ASSISTITO DETENUTO</t>
  </si>
  <si>
    <t>ONORARI OLTRE S.G. CPA, IVA IMPORTO MAX LIQUIDABILE EX ART 82  DPR 115/2002</t>
  </si>
  <si>
    <t>Rito collegiale: +50%</t>
  </si>
  <si>
    <t>Presenza parte civile: +30% per ogni difensore di parte civile</t>
  </si>
  <si>
    <t>Giudizio con oltre tre imputati: + 25%</t>
  </si>
  <si>
    <t>Giudizio con più di cinque capi di imputazione: + 30%</t>
  </si>
  <si>
    <t>Oltre quattro udienze di trattazione effettiva: 200€ ad udienza oltre la quarta</t>
  </si>
  <si>
    <t>IN CASO DI DEPOSITO DELL'ISTANZA DI LIQUIDAZIONE IN UDIENZA</t>
  </si>
  <si>
    <t>OLTRE ALLE PRIME 2 PAGINE (CHE VANNO COMUNQUE SEMPRE ALLEGATE ALL'ISTANZA DI LIQUIDAZIONE)</t>
  </si>
  <si>
    <r>
      <t xml:space="preserve">STAMPARE ANCHE LA QUARTA PAGINA DEL PRESENTE FILE E CONSEGNARLA </t>
    </r>
    <r>
      <rPr>
        <b/>
        <u val="single"/>
        <sz val="10"/>
        <color indexed="8"/>
        <rFont val="Calibri"/>
        <family val="2"/>
      </rPr>
      <t>IN DUPLICE COPIA</t>
    </r>
    <r>
      <rPr>
        <sz val="10"/>
        <color indexed="8"/>
        <rFont val="Calibri"/>
        <family val="2"/>
      </rPr>
      <t xml:space="preserve"> AL GIUDICE</t>
    </r>
  </si>
  <si>
    <r>
      <t>CONTESTUALMENTE AL DEPOSITO DELL'ISTANZA DI LIQUIDAZIONE</t>
    </r>
    <r>
      <rPr>
        <sz val="4"/>
        <color indexed="8"/>
        <rFont val="Calibri"/>
        <family val="2"/>
      </rPr>
      <t xml:space="preserve"> </t>
    </r>
    <r>
      <rPr>
        <sz val="6"/>
        <color indexed="8"/>
        <rFont val="Calibri"/>
        <family val="2"/>
      </rPr>
      <t>(in modo da consentire l'emissione del decreto di liquidazione in udienza)</t>
    </r>
  </si>
  <si>
    <t>ISTANZA PER LA LIQUIDAZIONE DELL’ONORARIO AL DIFENSORE DI FIDUCIA/D’UFFICIO DI</t>
  </si>
  <si>
    <t>IMPUTATO AMMESSO AL PATROCINIO A SPESE DELLO STATO,</t>
  </si>
  <si>
    <t>DICHIARATO IRREPERIBILE, IRREPERIBILE DI FATTO O INSOLVIBILE</t>
  </si>
  <si>
    <t>Il sottoscritto avv. ___________________________, difensore del sig. ______________________________________</t>
  </si>
  <si>
    <t>(nato a ________________________________ il ___________________)</t>
  </si>
  <si>
    <t>nel p.p.______________________ RGNR dinanzi al Tribunale di Rieti - Giudice dott.___________________________</t>
  </si>
  <si>
    <t>ammesso al  patrocinio a spese dello Stato con decreto del ______________ (riserva dal ____________),</t>
  </si>
  <si>
    <t>come da provvedimento allegato in copia;</t>
  </si>
  <si>
    <t>ovvero dichiarato irreperibile con provvedimento del ______________ (allegato in copia);</t>
  </si>
  <si>
    <t>ovvero irreperibile di fatto (come da documentazione allegata in copia);</t>
  </si>
  <si>
    <t>ovvero insolvibile (come da documentazione allegata in copia);</t>
  </si>
  <si>
    <t>DICHIARA</t>
  </si>
  <si>
    <t>che la presente richiesta di liquidazione è conforme al Protocollo siglato in data ------- tra il Tribunale di Rieti,</t>
  </si>
  <si>
    <t xml:space="preserve"> il Consiglio dell'Ordine degli Avvocati di Rieti, la Camera Penale di Rieti e L'AIGA di Rieti;</t>
  </si>
  <si>
    <t>che i dati inseriti nei fogli di calcolo allegati alla presente richiesta corrispondono alle attività svolte nell'indicato p.p.</t>
  </si>
  <si>
    <t>CHIEDE</t>
  </si>
  <si>
    <r>
      <t xml:space="preserve">la liquidazione del compenso per l’opera prestata, come da </t>
    </r>
    <r>
      <rPr>
        <b/>
        <sz val="10"/>
        <color indexed="8"/>
        <rFont val="Calibri"/>
        <family val="2"/>
      </rPr>
      <t>allegati fogli di calcolo</t>
    </r>
  </si>
  <si>
    <t>nella somma di euro</t>
  </si>
  <si>
    <t>oltre spese generali, C.P.A. e I.V.A.</t>
  </si>
  <si>
    <t>Rieti, lì</t>
  </si>
  <si>
    <t>Avv. ______________________________________</t>
  </si>
  <si>
    <t>ALLEGATI</t>
  </si>
  <si>
    <t>1) documentazione richiamata nel corpo dell'istanza</t>
  </si>
  <si>
    <t>2) foglio excel relativo al Protocollo di intesa del.......................</t>
  </si>
  <si>
    <t>DATI AVVOCATO</t>
  </si>
  <si>
    <t>CF: ________________________________________</t>
  </si>
  <si>
    <t>PEC: _______________________________________</t>
  </si>
  <si>
    <t>EMAIL: ____________________________________</t>
  </si>
  <si>
    <t>TELEFONO: _________________________________</t>
  </si>
  <si>
    <t>FAX: _______________________________________</t>
  </si>
  <si>
    <t>INDIRIZZO: _________________________________</t>
  </si>
  <si>
    <t>N°___________/____R.G.Trib.                                                                      N°_______________/____R.G.N.R.</t>
  </si>
  <si>
    <t xml:space="preserve">                                                                                        TRIBUNALE DI RIETI</t>
  </si>
  <si>
    <t>DECRETO DI LIQUIDAZIONE DEGLI ONORARI DEL DIFENSORE</t>
  </si>
  <si>
    <t>Il Giudice    _________________________________________________</t>
  </si>
  <si>
    <t>esaminata l’istanza di liquidazione ed i relativi allegati depositati dall’avv._________________________</t>
  </si>
  <si>
    <t>in data ________________________________</t>
  </si>
  <si>
    <t>quale difensore di fiducia\ufficio di _______________________________________________</t>
  </si>
  <si>
    <t>(istanza che costituisce parte integrante del presente decreto)</t>
  </si>
  <si>
    <t>visto il D.P.R. 115/02 e il D.M. 55/2014</t>
  </si>
  <si>
    <t>considerata l'adesione al Protocollo di liquidazione degli onorari del Tribunale di Rieti datato ____</t>
  </si>
  <si>
    <t>rilevato che l’attività per la quale si chiede il compenso è stata effettivamente svolta</t>
  </si>
  <si>
    <t>e corrisponde a quanto indicato nel file Excel prodotto dal difensore unitamente all'istanza</t>
  </si>
  <si>
    <t>LIQUIDA</t>
  </si>
  <si>
    <t>all’avv. ___________________________________________ la somma di € _____________________</t>
  </si>
  <si>
    <t>oltre spese generali, C.P.A ed I.V.A. come per legge.</t>
  </si>
  <si>
    <t>Dispone che il presente decreto -che pone a carico dell'Erario- sia notificato alle parti, salvo loro rinuncia.</t>
  </si>
  <si>
    <t>Manda alla Cancelleria per gli ulteriori adempimenti.</t>
  </si>
  <si>
    <t>Rieti,</t>
  </si>
  <si>
    <t xml:space="preserve">IL    GIUDICE                                 </t>
  </si>
  <si>
    <t>Depositato il:  ___________________</t>
  </si>
  <si>
    <t xml:space="preserve">                          IL CANCELLIERE</t>
  </si>
  <si>
    <t>_________________________________</t>
  </si>
  <si>
    <t>___________________________</t>
  </si>
  <si>
    <t>PROVVEDIMENTO  LETTO ALL’UDIENZA DEL  ________________</t>
  </si>
  <si>
    <t>LE PARTI PRENDONO VISIONE E SOTTOSCRIVONO PER RINUNCIA ALLA NOTIFICA</t>
  </si>
  <si>
    <t xml:space="preserve">IL DIFENSORE                          </t>
  </si>
  <si>
    <t>IL PUBBLICO MINISTERO</t>
  </si>
  <si>
    <t>________________________________</t>
  </si>
  <si>
    <t>____________________________</t>
  </si>
  <si>
    <t>SI RILASCIA COPIA DEL PRESENTE DECRETO AL DIFENSORE.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</si>
</sst>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;\-#,##0.00\ ;&quot; -&quot;#\ ;@\ 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i/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6"/>
      <color indexed="23"/>
      <name val="Calibri"/>
      <family val="2"/>
    </font>
    <font>
      <sz val="11"/>
      <color indexed="8"/>
      <name val="Arial1"/>
      <family val="0"/>
    </font>
    <font>
      <b/>
      <sz val="9"/>
      <color indexed="63"/>
      <name val="Arial"/>
      <family val="2"/>
    </font>
    <font>
      <b/>
      <sz val="11"/>
      <color indexed="23"/>
      <name val="Calibri"/>
      <family val="2"/>
    </font>
    <font>
      <b/>
      <sz val="9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9"/>
      <color indexed="23"/>
      <name val="Calibri"/>
      <family val="2"/>
    </font>
    <font>
      <b/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3"/>
      <name val="Calibri"/>
      <family val="2"/>
    </font>
    <font>
      <i/>
      <sz val="10"/>
      <color indexed="23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1"/>
      <family val="0"/>
    </font>
    <font>
      <b/>
      <sz val="11"/>
      <color indexed="8"/>
      <name val="Calibri1"/>
      <family val="0"/>
    </font>
    <font>
      <i/>
      <sz val="10"/>
      <color indexed="54"/>
      <name val="Calibri"/>
      <family val="2"/>
    </font>
    <font>
      <b/>
      <u val="double"/>
      <sz val="10"/>
      <color indexed="23"/>
      <name val="Calibri"/>
      <family val="2"/>
    </font>
    <font>
      <b/>
      <i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12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Calibri1"/>
      <family val="0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i/>
      <sz val="11"/>
      <color indexed="55"/>
      <name val="Calibri"/>
      <family val="2"/>
    </font>
    <font>
      <b/>
      <u val="single"/>
      <sz val="10"/>
      <color indexed="8"/>
      <name val="Calibri"/>
      <family val="2"/>
    </font>
    <font>
      <sz val="4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Arial1"/>
      <family val="0"/>
    </font>
    <font>
      <b/>
      <sz val="10"/>
      <color indexed="8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10" fillId="0" borderId="0">
      <alignment/>
      <protection/>
    </xf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4" fillId="28" borderId="1" applyNumberFormat="0" applyAlignment="0" applyProtection="0"/>
    <xf numFmtId="172" fontId="1" fillId="0" borderId="0">
      <alignment/>
      <protection/>
    </xf>
    <xf numFmtId="169" fontId="0" fillId="0" borderId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44" applyNumberFormat="1" applyFont="1" applyFill="1" applyBorder="1" applyAlignment="1" applyProtection="1">
      <alignment/>
      <protection locked="0"/>
    </xf>
    <xf numFmtId="0" fontId="2" fillId="33" borderId="0" xfId="44" applyNumberFormat="1" applyFont="1" applyFill="1" applyBorder="1" applyAlignment="1" applyProtection="1">
      <alignment horizontal="center"/>
      <protection/>
    </xf>
    <xf numFmtId="0" fontId="3" fillId="33" borderId="0" xfId="44" applyNumberFormat="1" applyFont="1" applyFill="1" applyBorder="1" applyAlignment="1" applyProtection="1">
      <alignment/>
      <protection/>
    </xf>
    <xf numFmtId="0" fontId="1" fillId="33" borderId="0" xfId="44" applyNumberFormat="1" applyFont="1" applyFill="1" applyBorder="1" applyAlignment="1" applyProtection="1">
      <alignment/>
      <protection locked="0"/>
    </xf>
    <xf numFmtId="0" fontId="6" fillId="33" borderId="0" xfId="43" applyNumberFormat="1" applyFont="1" applyFill="1" applyAlignment="1">
      <alignment horizontal="center"/>
      <protection/>
    </xf>
    <xf numFmtId="0" fontId="7" fillId="33" borderId="0" xfId="44" applyNumberFormat="1" applyFont="1" applyFill="1" applyBorder="1" applyAlignment="1" applyProtection="1">
      <alignment horizontal="center"/>
      <protection/>
    </xf>
    <xf numFmtId="0" fontId="3" fillId="0" borderId="0" xfId="44" applyNumberFormat="1" applyFont="1" applyFill="1" applyBorder="1" applyAlignment="1" applyProtection="1">
      <alignment/>
      <protection locked="0"/>
    </xf>
    <xf numFmtId="0" fontId="9" fillId="0" borderId="0" xfId="44" applyNumberFormat="1" applyFont="1" applyFill="1" applyBorder="1" applyAlignment="1" applyProtection="1">
      <alignment/>
      <protection/>
    </xf>
    <xf numFmtId="0" fontId="12" fillId="0" borderId="0" xfId="44" applyNumberFormat="1" applyFont="1" applyFill="1" applyBorder="1" applyAlignment="1" applyProtection="1">
      <alignment/>
      <protection/>
    </xf>
    <xf numFmtId="0" fontId="1" fillId="0" borderId="0" xfId="44" applyNumberFormat="1" applyFont="1" applyFill="1" applyBorder="1" applyAlignment="1" applyProtection="1">
      <alignment/>
      <protection/>
    </xf>
    <xf numFmtId="0" fontId="13" fillId="34" borderId="10" xfId="44" applyNumberFormat="1" applyFont="1" applyFill="1" applyBorder="1" applyAlignment="1" applyProtection="1">
      <alignment/>
      <protection/>
    </xf>
    <xf numFmtId="0" fontId="14" fillId="0" borderId="0" xfId="44" applyNumberFormat="1" applyFont="1" applyFill="1" applyBorder="1" applyAlignment="1" applyProtection="1">
      <alignment/>
      <protection/>
    </xf>
    <xf numFmtId="49" fontId="1" fillId="35" borderId="11" xfId="44" applyNumberFormat="1" applyFont="1" applyFill="1" applyBorder="1" applyAlignment="1" applyProtection="1">
      <alignment/>
      <protection locked="0"/>
    </xf>
    <xf numFmtId="0" fontId="1" fillId="0" borderId="12" xfId="44" applyNumberFormat="1" applyFont="1" applyFill="1" applyBorder="1" applyAlignment="1" applyProtection="1">
      <alignment/>
      <protection/>
    </xf>
    <xf numFmtId="0" fontId="1" fillId="0" borderId="13" xfId="44" applyNumberFormat="1" applyFont="1" applyFill="1" applyBorder="1" applyAlignment="1" applyProtection="1">
      <alignment/>
      <protection locked="0"/>
    </xf>
    <xf numFmtId="0" fontId="3" fillId="35" borderId="14" xfId="44" applyNumberFormat="1" applyFont="1" applyFill="1" applyBorder="1" applyAlignment="1" applyProtection="1">
      <alignment/>
      <protection locked="0"/>
    </xf>
    <xf numFmtId="0" fontId="1" fillId="0" borderId="14" xfId="44" applyNumberFormat="1" applyFont="1" applyFill="1" applyBorder="1" applyAlignment="1" applyProtection="1">
      <alignment/>
      <protection/>
    </xf>
    <xf numFmtId="0" fontId="1" fillId="0" borderId="14" xfId="44" applyNumberFormat="1" applyFont="1" applyFill="1" applyBorder="1" applyAlignment="1" applyProtection="1">
      <alignment/>
      <protection locked="0"/>
    </xf>
    <xf numFmtId="0" fontId="1" fillId="0" borderId="11" xfId="44" applyNumberFormat="1" applyFont="1" applyFill="1" applyBorder="1" applyAlignment="1" applyProtection="1">
      <alignment/>
      <protection/>
    </xf>
    <xf numFmtId="0" fontId="3" fillId="34" borderId="15" xfId="44" applyNumberFormat="1" applyFont="1" applyFill="1" applyBorder="1" applyAlignment="1" applyProtection="1">
      <alignment/>
      <protection/>
    </xf>
    <xf numFmtId="0" fontId="1" fillId="34" borderId="15" xfId="44" applyNumberFormat="1" applyFont="1" applyFill="1" applyBorder="1" applyAlignment="1" applyProtection="1">
      <alignment/>
      <protection/>
    </xf>
    <xf numFmtId="0" fontId="1" fillId="34" borderId="16" xfId="44" applyNumberFormat="1" applyFont="1" applyFill="1" applyBorder="1" applyAlignment="1" applyProtection="1">
      <alignment/>
      <protection/>
    </xf>
    <xf numFmtId="0" fontId="3" fillId="35" borderId="14" xfId="0" applyNumberFormat="1" applyFont="1" applyFill="1" applyBorder="1" applyAlignment="1" applyProtection="1">
      <alignment/>
      <protection locked="0"/>
    </xf>
    <xf numFmtId="0" fontId="1" fillId="0" borderId="17" xfId="44" applyNumberFormat="1" applyFont="1" applyFill="1" applyBorder="1" applyAlignment="1" applyProtection="1">
      <alignment/>
      <protection/>
    </xf>
    <xf numFmtId="0" fontId="3" fillId="35" borderId="11" xfId="0" applyNumberFormat="1" applyFont="1" applyFill="1" applyBorder="1" applyAlignment="1" applyProtection="1">
      <alignment/>
      <protection locked="0"/>
    </xf>
    <xf numFmtId="0" fontId="1" fillId="0" borderId="13" xfId="44" applyNumberFormat="1" applyFont="1" applyFill="1" applyBorder="1" applyAlignment="1" applyProtection="1">
      <alignment/>
      <protection/>
    </xf>
    <xf numFmtId="0" fontId="1" fillId="0" borderId="11" xfId="44" applyNumberFormat="1" applyFont="1" applyFill="1" applyBorder="1" applyAlignment="1" applyProtection="1">
      <alignment/>
      <protection locked="0"/>
    </xf>
    <xf numFmtId="0" fontId="16" fillId="0" borderId="0" xfId="44" applyNumberFormat="1" applyFont="1" applyFill="1" applyBorder="1" applyAlignment="1" applyProtection="1">
      <alignment/>
      <protection locked="0"/>
    </xf>
    <xf numFmtId="0" fontId="1" fillId="34" borderId="10" xfId="44" applyNumberFormat="1" applyFont="1" applyFill="1" applyBorder="1" applyAlignment="1" applyProtection="1">
      <alignment/>
      <protection/>
    </xf>
    <xf numFmtId="0" fontId="3" fillId="35" borderId="11" xfId="44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17" fillId="34" borderId="10" xfId="44" applyNumberFormat="1" applyFont="1" applyFill="1" applyBorder="1" applyAlignment="1" applyProtection="1">
      <alignment/>
      <protection/>
    </xf>
    <xf numFmtId="0" fontId="18" fillId="35" borderId="14" xfId="44" applyNumberFormat="1" applyFont="1" applyFill="1" applyBorder="1" applyAlignment="1" applyProtection="1">
      <alignment/>
      <protection locked="0"/>
    </xf>
    <xf numFmtId="0" fontId="16" fillId="33" borderId="0" xfId="44" applyNumberFormat="1" applyFont="1" applyFill="1" applyBorder="1" applyAlignment="1" applyProtection="1">
      <alignment/>
      <protection locked="0"/>
    </xf>
    <xf numFmtId="0" fontId="20" fillId="0" borderId="0" xfId="44" applyNumberFormat="1" applyFont="1" applyFill="1" applyBorder="1" applyAlignment="1" applyProtection="1">
      <alignment/>
      <protection/>
    </xf>
    <xf numFmtId="0" fontId="16" fillId="0" borderId="0" xfId="44" applyNumberFormat="1" applyFont="1" applyFill="1" applyBorder="1" applyAlignment="1" applyProtection="1">
      <alignment/>
      <protection/>
    </xf>
    <xf numFmtId="0" fontId="21" fillId="35" borderId="18" xfId="44" applyNumberFormat="1" applyFont="1" applyFill="1" applyBorder="1" applyAlignment="1" applyProtection="1">
      <alignment/>
      <protection/>
    </xf>
    <xf numFmtId="0" fontId="22" fillId="35" borderId="19" xfId="44" applyNumberFormat="1" applyFont="1" applyFill="1" applyBorder="1" applyAlignment="1" applyProtection="1">
      <alignment/>
      <protection/>
    </xf>
    <xf numFmtId="0" fontId="22" fillId="35" borderId="20" xfId="44" applyNumberFormat="1" applyFont="1" applyFill="1" applyBorder="1" applyAlignment="1" applyProtection="1">
      <alignment/>
      <protection/>
    </xf>
    <xf numFmtId="0" fontId="23" fillId="35" borderId="21" xfId="36" applyNumberFormat="1" applyFont="1" applyFill="1" applyBorder="1" applyAlignment="1" applyProtection="1">
      <alignment/>
      <protection/>
    </xf>
    <xf numFmtId="0" fontId="22" fillId="35" borderId="0" xfId="44" applyNumberFormat="1" applyFont="1" applyFill="1" applyBorder="1" applyAlignment="1" applyProtection="1">
      <alignment/>
      <protection/>
    </xf>
    <xf numFmtId="0" fontId="22" fillId="35" borderId="22" xfId="44" applyNumberFormat="1" applyFont="1" applyFill="1" applyBorder="1" applyAlignment="1" applyProtection="1">
      <alignment/>
      <protection/>
    </xf>
    <xf numFmtId="0" fontId="24" fillId="35" borderId="23" xfId="44" applyNumberFormat="1" applyFont="1" applyFill="1" applyBorder="1" applyAlignment="1" applyProtection="1">
      <alignment/>
      <protection/>
    </xf>
    <xf numFmtId="0" fontId="22" fillId="35" borderId="24" xfId="44" applyNumberFormat="1" applyFont="1" applyFill="1" applyBorder="1" applyAlignment="1" applyProtection="1">
      <alignment/>
      <protection/>
    </xf>
    <xf numFmtId="0" fontId="22" fillId="35" borderId="25" xfId="44" applyNumberFormat="1" applyFont="1" applyFill="1" applyBorder="1" applyAlignment="1" applyProtection="1">
      <alignment/>
      <protection/>
    </xf>
    <xf numFmtId="0" fontId="3" fillId="0" borderId="18" xfId="44" applyNumberFormat="1" applyFont="1" applyFill="1" applyBorder="1" applyAlignment="1" applyProtection="1">
      <alignment/>
      <protection/>
    </xf>
    <xf numFmtId="0" fontId="1" fillId="0" borderId="19" xfId="44" applyNumberFormat="1" applyFont="1" applyFill="1" applyBorder="1" applyAlignment="1" applyProtection="1">
      <alignment/>
      <protection/>
    </xf>
    <xf numFmtId="0" fontId="3" fillId="0" borderId="19" xfId="44" applyNumberFormat="1" applyFont="1" applyFill="1" applyBorder="1" applyAlignment="1" applyProtection="1">
      <alignment horizontal="left"/>
      <protection/>
    </xf>
    <xf numFmtId="0" fontId="1" fillId="0" borderId="20" xfId="44" applyNumberFormat="1" applyFont="1" applyFill="1" applyBorder="1" applyAlignment="1" applyProtection="1">
      <alignment/>
      <protection/>
    </xf>
    <xf numFmtId="0" fontId="3" fillId="0" borderId="21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/>
      <protection/>
    </xf>
    <xf numFmtId="0" fontId="1" fillId="0" borderId="22" xfId="44" applyNumberFormat="1" applyFont="1" applyFill="1" applyBorder="1" applyAlignment="1" applyProtection="1">
      <alignment/>
      <protection/>
    </xf>
    <xf numFmtId="0" fontId="1" fillId="0" borderId="23" xfId="44" applyNumberFormat="1" applyFont="1" applyFill="1" applyBorder="1" applyAlignment="1" applyProtection="1">
      <alignment/>
      <protection/>
    </xf>
    <xf numFmtId="0" fontId="1" fillId="0" borderId="24" xfId="44" applyNumberFormat="1" applyFont="1" applyFill="1" applyBorder="1" applyAlignment="1" applyProtection="1">
      <alignment/>
      <protection/>
    </xf>
    <xf numFmtId="0" fontId="1" fillId="0" borderId="25" xfId="44" applyNumberFormat="1" applyFont="1" applyFill="1" applyBorder="1" applyAlignment="1" applyProtection="1">
      <alignment/>
      <protection/>
    </xf>
    <xf numFmtId="0" fontId="1" fillId="0" borderId="23" xfId="44" applyNumberFormat="1" applyFont="1" applyFill="1" applyBorder="1" applyAlignment="1" applyProtection="1">
      <alignment horizontal="center"/>
      <protection/>
    </xf>
    <xf numFmtId="0" fontId="1" fillId="0" borderId="24" xfId="44" applyNumberFormat="1" applyFont="1" applyFill="1" applyBorder="1" applyAlignment="1" applyProtection="1">
      <alignment horizontal="center"/>
      <protection/>
    </xf>
    <xf numFmtId="0" fontId="1" fillId="0" borderId="25" xfId="44" applyNumberFormat="1" applyFont="1" applyFill="1" applyBorder="1" applyAlignment="1" applyProtection="1">
      <alignment horizontal="center"/>
      <protection/>
    </xf>
    <xf numFmtId="0" fontId="1" fillId="0" borderId="21" xfId="44" applyNumberFormat="1" applyFont="1" applyFill="1" applyBorder="1" applyAlignment="1" applyProtection="1">
      <alignment horizontal="center"/>
      <protection/>
    </xf>
    <xf numFmtId="172" fontId="1" fillId="0" borderId="0" xfId="46" applyNumberFormat="1" applyFont="1" applyFill="1" applyBorder="1" applyAlignment="1" applyProtection="1">
      <alignment/>
      <protection/>
    </xf>
    <xf numFmtId="2" fontId="1" fillId="0" borderId="0" xfId="44" applyNumberFormat="1" applyFont="1" applyFill="1" applyBorder="1" applyAlignment="1" applyProtection="1">
      <alignment/>
      <protection/>
    </xf>
    <xf numFmtId="2" fontId="1" fillId="0" borderId="22" xfId="44" applyNumberFormat="1" applyFont="1" applyFill="1" applyBorder="1" applyAlignment="1" applyProtection="1">
      <alignment/>
      <protection/>
    </xf>
    <xf numFmtId="172" fontId="1" fillId="0" borderId="24" xfId="46" applyNumberFormat="1" applyFont="1" applyFill="1" applyBorder="1" applyAlignment="1" applyProtection="1">
      <alignment/>
      <protection/>
    </xf>
    <xf numFmtId="172" fontId="1" fillId="0" borderId="25" xfId="46" applyNumberFormat="1" applyFont="1" applyFill="1" applyBorder="1" applyAlignment="1" applyProtection="1">
      <alignment/>
      <protection/>
    </xf>
    <xf numFmtId="0" fontId="1" fillId="0" borderId="26" xfId="44" applyNumberFormat="1" applyFont="1" applyFill="1" applyBorder="1" applyAlignment="1" applyProtection="1">
      <alignment/>
      <protection/>
    </xf>
    <xf numFmtId="0" fontId="3" fillId="0" borderId="27" xfId="44" applyNumberFormat="1" applyFont="1" applyFill="1" applyBorder="1" applyAlignment="1" applyProtection="1">
      <alignment/>
      <protection/>
    </xf>
    <xf numFmtId="0" fontId="1" fillId="0" borderId="27" xfId="44" applyNumberFormat="1" applyFont="1" applyFill="1" applyBorder="1" applyAlignment="1" applyProtection="1">
      <alignment/>
      <protection/>
    </xf>
    <xf numFmtId="172" fontId="1" fillId="0" borderId="27" xfId="46" applyNumberFormat="1" applyFont="1" applyFill="1" applyBorder="1" applyAlignment="1" applyProtection="1">
      <alignment/>
      <protection/>
    </xf>
    <xf numFmtId="172" fontId="3" fillId="0" borderId="28" xfId="44" applyNumberFormat="1" applyFont="1" applyFill="1" applyBorder="1" applyAlignment="1" applyProtection="1">
      <alignment/>
      <protection/>
    </xf>
    <xf numFmtId="0" fontId="1" fillId="0" borderId="21" xfId="44" applyNumberFormat="1" applyFont="1" applyFill="1" applyBorder="1" applyAlignment="1" applyProtection="1">
      <alignment/>
      <protection/>
    </xf>
    <xf numFmtId="0" fontId="1" fillId="0" borderId="0" xfId="44" applyNumberFormat="1" applyFont="1" applyFill="1" applyBorder="1" applyAlignment="1" applyProtection="1">
      <alignment horizontal="center"/>
      <protection/>
    </xf>
    <xf numFmtId="0" fontId="1" fillId="0" borderId="22" xfId="44" applyNumberFormat="1" applyFont="1" applyFill="1" applyBorder="1" applyAlignment="1" applyProtection="1">
      <alignment horizontal="center"/>
      <protection/>
    </xf>
    <xf numFmtId="2" fontId="1" fillId="0" borderId="25" xfId="44" applyNumberFormat="1" applyFont="1" applyFill="1" applyBorder="1" applyAlignment="1" applyProtection="1">
      <alignment/>
      <protection/>
    </xf>
    <xf numFmtId="0" fontId="3" fillId="0" borderId="22" xfId="44" applyNumberFormat="1" applyFont="1" applyFill="1" applyBorder="1" applyAlignment="1" applyProtection="1">
      <alignment/>
      <protection/>
    </xf>
    <xf numFmtId="0" fontId="25" fillId="0" borderId="22" xfId="44" applyNumberFormat="1" applyFont="1" applyFill="1" applyBorder="1" applyAlignment="1" applyProtection="1">
      <alignment/>
      <protection/>
    </xf>
    <xf numFmtId="0" fontId="26" fillId="36" borderId="23" xfId="44" applyNumberFormat="1" applyFont="1" applyFill="1" applyBorder="1" applyAlignment="1" applyProtection="1">
      <alignment/>
      <protection/>
    </xf>
    <xf numFmtId="0" fontId="27" fillId="36" borderId="24" xfId="44" applyNumberFormat="1" applyFont="1" applyFill="1" applyBorder="1" applyAlignment="1" applyProtection="1">
      <alignment/>
      <protection/>
    </xf>
    <xf numFmtId="2" fontId="28" fillId="36" borderId="25" xfId="44" applyNumberFormat="1" applyFont="1" applyFill="1" applyBorder="1" applyAlignment="1" applyProtection="1">
      <alignment/>
      <protection/>
    </xf>
    <xf numFmtId="2" fontId="5" fillId="0" borderId="0" xfId="43" applyNumberFormat="1" applyBorder="1">
      <alignment/>
      <protection/>
    </xf>
    <xf numFmtId="2" fontId="3" fillId="0" borderId="29" xfId="44" applyNumberFormat="1" applyFont="1" applyFill="1" applyBorder="1" applyAlignment="1" applyProtection="1">
      <alignment/>
      <protection/>
    </xf>
    <xf numFmtId="172" fontId="3" fillId="0" borderId="0" xfId="44" applyNumberFormat="1" applyFont="1" applyFill="1" applyBorder="1" applyAlignment="1" applyProtection="1">
      <alignment/>
      <protection/>
    </xf>
    <xf numFmtId="0" fontId="16" fillId="0" borderId="21" xfId="44" applyNumberFormat="1" applyFont="1" applyFill="1" applyBorder="1" applyAlignment="1" applyProtection="1">
      <alignment/>
      <protection/>
    </xf>
    <xf numFmtId="0" fontId="16" fillId="0" borderId="23" xfId="44" applyNumberFormat="1" applyFont="1" applyFill="1" applyBorder="1" applyAlignment="1" applyProtection="1">
      <alignment/>
      <protection/>
    </xf>
    <xf numFmtId="0" fontId="16" fillId="0" borderId="24" xfId="44" applyNumberFormat="1" applyFont="1" applyFill="1" applyBorder="1" applyAlignment="1" applyProtection="1">
      <alignment/>
      <protection/>
    </xf>
    <xf numFmtId="0" fontId="29" fillId="35" borderId="18" xfId="44" applyNumberFormat="1" applyFont="1" applyFill="1" applyBorder="1" applyAlignment="1" applyProtection="1">
      <alignment/>
      <protection/>
    </xf>
    <xf numFmtId="0" fontId="16" fillId="35" borderId="19" xfId="44" applyNumberFormat="1" applyFont="1" applyFill="1" applyBorder="1" applyAlignment="1" applyProtection="1">
      <alignment/>
      <protection/>
    </xf>
    <xf numFmtId="0" fontId="16" fillId="35" borderId="20" xfId="44" applyNumberFormat="1" applyFont="1" applyFill="1" applyBorder="1" applyAlignment="1" applyProtection="1">
      <alignment/>
      <protection/>
    </xf>
    <xf numFmtId="0" fontId="16" fillId="35" borderId="21" xfId="44" applyNumberFormat="1" applyFont="1" applyFill="1" applyBorder="1" applyAlignment="1" applyProtection="1">
      <alignment/>
      <protection/>
    </xf>
    <xf numFmtId="0" fontId="16" fillId="35" borderId="0" xfId="44" applyNumberFormat="1" applyFont="1" applyFill="1" applyBorder="1" applyAlignment="1" applyProtection="1">
      <alignment/>
      <protection/>
    </xf>
    <xf numFmtId="0" fontId="16" fillId="35" borderId="22" xfId="44" applyNumberFormat="1" applyFont="1" applyFill="1" applyBorder="1" applyAlignment="1" applyProtection="1">
      <alignment/>
      <protection/>
    </xf>
    <xf numFmtId="0" fontId="16" fillId="35" borderId="23" xfId="44" applyNumberFormat="1" applyFont="1" applyFill="1" applyBorder="1" applyAlignment="1" applyProtection="1">
      <alignment/>
      <protection/>
    </xf>
    <xf numFmtId="0" fontId="16" fillId="35" borderId="24" xfId="44" applyNumberFormat="1" applyFont="1" applyFill="1" applyBorder="1" applyAlignment="1" applyProtection="1">
      <alignment/>
      <protection/>
    </xf>
    <xf numFmtId="0" fontId="16" fillId="35" borderId="25" xfId="44" applyNumberFormat="1" applyFont="1" applyFill="1" applyBorder="1" applyAlignment="1" applyProtection="1">
      <alignment/>
      <protection/>
    </xf>
    <xf numFmtId="0" fontId="32" fillId="0" borderId="0" xfId="44" applyNumberFormat="1" applyFont="1" applyFill="1" applyBorder="1" applyAlignment="1" applyProtection="1">
      <alignment horizontal="center" vertical="center"/>
      <protection/>
    </xf>
    <xf numFmtId="0" fontId="16" fillId="0" borderId="0" xfId="44" applyNumberFormat="1" applyFont="1" applyFill="1" applyBorder="1" applyAlignment="1" applyProtection="1">
      <alignment horizontal="center"/>
      <protection/>
    </xf>
    <xf numFmtId="172" fontId="16" fillId="0" borderId="0" xfId="44" applyNumberFormat="1" applyFont="1" applyFill="1" applyBorder="1" applyAlignment="1" applyProtection="1">
      <alignment/>
      <protection/>
    </xf>
    <xf numFmtId="0" fontId="33" fillId="0" borderId="0" xfId="44" applyNumberFormat="1" applyFont="1" applyFill="1" applyBorder="1" applyAlignment="1" applyProtection="1">
      <alignment/>
      <protection/>
    </xf>
    <xf numFmtId="172" fontId="1" fillId="0" borderId="0" xfId="44" applyNumberFormat="1" applyFont="1" applyFill="1" applyBorder="1" applyAlignment="1" applyProtection="1">
      <alignment/>
      <protection/>
    </xf>
    <xf numFmtId="0" fontId="3" fillId="0" borderId="0" xfId="36" applyNumberFormat="1" applyFont="1" applyFill="1" applyBorder="1" applyAlignment="1" applyProtection="1">
      <alignment horizontal="center"/>
      <protection/>
    </xf>
    <xf numFmtId="0" fontId="11" fillId="33" borderId="0" xfId="36" applyNumberFormat="1" applyFont="1" applyFill="1" applyBorder="1" applyAlignment="1" applyProtection="1">
      <alignment horizontal="justify" wrapText="1"/>
      <protection/>
    </xf>
    <xf numFmtId="0" fontId="3" fillId="34" borderId="16" xfId="44" applyNumberFormat="1" applyFont="1" applyFill="1" applyBorder="1" applyAlignment="1" applyProtection="1">
      <alignment horizontal="center"/>
      <protection/>
    </xf>
    <xf numFmtId="0" fontId="4" fillId="33" borderId="0" xfId="44" applyNumberFormat="1" applyFont="1" applyFill="1" applyBorder="1" applyAlignment="1" applyProtection="1">
      <alignment horizontal="center"/>
      <protection/>
    </xf>
    <xf numFmtId="0" fontId="7" fillId="33" borderId="0" xfId="44" applyNumberFormat="1" applyFont="1" applyFill="1" applyBorder="1" applyAlignment="1" applyProtection="1">
      <alignment horizontal="center"/>
      <protection/>
    </xf>
    <xf numFmtId="0" fontId="8" fillId="0" borderId="0" xfId="44" applyNumberFormat="1" applyFont="1" applyFill="1" applyBorder="1" applyAlignment="1" applyProtection="1">
      <alignment horizontal="justify" wrapText="1"/>
      <protection/>
    </xf>
    <xf numFmtId="0" fontId="1" fillId="0" borderId="17" xfId="44" applyNumberFormat="1" applyFont="1" applyFill="1" applyBorder="1" applyAlignment="1" applyProtection="1">
      <alignment horizontal="left"/>
      <protection/>
    </xf>
    <xf numFmtId="0" fontId="1" fillId="0" borderId="13" xfId="44" applyNumberFormat="1" applyFont="1" applyFill="1" applyBorder="1" applyAlignment="1" applyProtection="1">
      <alignment horizontal="left"/>
      <protection/>
    </xf>
    <xf numFmtId="0" fontId="5" fillId="35" borderId="30" xfId="43" applyNumberFormat="1" applyFill="1" applyBorder="1">
      <alignment/>
      <protection/>
    </xf>
    <xf numFmtId="0" fontId="15" fillId="0" borderId="31" xfId="44" applyNumberFormat="1" applyFont="1" applyFill="1" applyBorder="1" applyAlignment="1" applyProtection="1">
      <alignment horizontal="left" wrapText="1"/>
      <protection/>
    </xf>
    <xf numFmtId="0" fontId="1" fillId="0" borderId="32" xfId="44" applyNumberFormat="1" applyFont="1" applyFill="1" applyBorder="1" applyAlignment="1" applyProtection="1">
      <alignment horizontal="left"/>
      <protection/>
    </xf>
    <xf numFmtId="0" fontId="15" fillId="0" borderId="0" xfId="44" applyNumberFormat="1" applyFont="1" applyFill="1" applyBorder="1" applyAlignment="1" applyProtection="1">
      <alignment horizontal="left"/>
      <protection/>
    </xf>
    <xf numFmtId="0" fontId="15" fillId="0" borderId="0" xfId="44" applyNumberFormat="1" applyFont="1" applyFill="1" applyBorder="1" applyAlignment="1" applyProtection="1">
      <alignment horizontal="left" wrapText="1"/>
      <protection/>
    </xf>
    <xf numFmtId="0" fontId="15" fillId="0" borderId="33" xfId="44" applyNumberFormat="1" applyFont="1" applyFill="1" applyBorder="1" applyAlignment="1" applyProtection="1">
      <alignment horizontal="left" wrapText="1"/>
      <protection/>
    </xf>
    <xf numFmtId="0" fontId="3" fillId="0" borderId="27" xfId="44" applyNumberFormat="1" applyFont="1" applyFill="1" applyBorder="1" applyAlignment="1" applyProtection="1">
      <alignment horizontal="center"/>
      <protection/>
    </xf>
    <xf numFmtId="0" fontId="19" fillId="0" borderId="0" xfId="44" applyNumberFormat="1" applyFont="1" applyFill="1" applyBorder="1" applyAlignment="1" applyProtection="1">
      <alignment horizontal="left" wrapText="1"/>
      <protection/>
    </xf>
    <xf numFmtId="0" fontId="3" fillId="0" borderId="29" xfId="44" applyNumberFormat="1" applyFont="1" applyFill="1" applyBorder="1" applyAlignment="1" applyProtection="1">
      <alignment horizontal="center"/>
      <protection/>
    </xf>
    <xf numFmtId="0" fontId="32" fillId="0" borderId="0" xfId="44" applyNumberFormat="1" applyFont="1" applyFill="1" applyBorder="1" applyAlignment="1" applyProtection="1">
      <alignment horizontal="center"/>
      <protection/>
    </xf>
    <xf numFmtId="0" fontId="32" fillId="0" borderId="0" xfId="44" applyNumberFormat="1" applyFont="1" applyFill="1" applyBorder="1" applyAlignment="1" applyProtection="1">
      <alignment horizontal="center" vertical="center"/>
      <protection/>
    </xf>
    <xf numFmtId="0" fontId="1" fillId="0" borderId="19" xfId="44" applyNumberFormat="1" applyFont="1" applyFill="1" applyBorder="1" applyAlignment="1" applyProtection="1">
      <alignment horizontal="left"/>
      <protection/>
    </xf>
    <xf numFmtId="0" fontId="1" fillId="0" borderId="0" xfId="44" applyNumberFormat="1" applyFont="1" applyFill="1" applyBorder="1" applyAlignment="1" applyProtection="1">
      <alignment horizontal="left"/>
      <protection/>
    </xf>
    <xf numFmtId="0" fontId="1" fillId="0" borderId="24" xfId="44" applyNumberFormat="1" applyFont="1" applyFill="1" applyBorder="1" applyAlignment="1" applyProtection="1">
      <alignment horizontal="left"/>
      <protection/>
    </xf>
    <xf numFmtId="0" fontId="1" fillId="0" borderId="0" xfId="44" applyNumberFormat="1" applyFont="1" applyFill="1" applyBorder="1" applyAlignment="1" applyProtection="1">
      <alignment horizontal="center"/>
      <protection/>
    </xf>
    <xf numFmtId="0" fontId="16" fillId="0" borderId="0" xfId="44" applyNumberFormat="1" applyFont="1" applyFill="1" applyBorder="1" applyAlignment="1" applyProtection="1">
      <alignment horizontal="center"/>
      <protection/>
    </xf>
    <xf numFmtId="0" fontId="1" fillId="0" borderId="0" xfId="44" applyNumberFormat="1" applyFont="1" applyFill="1" applyBorder="1" applyAlignment="1" applyProtection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Excel Built-in Normal 1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EBF7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67171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B2B2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485775</xdr:colOff>
      <xdr:row>13</xdr:row>
      <xdr:rowOff>0</xdr:rowOff>
    </xdr:from>
    <xdr:to>
      <xdr:col>30</xdr:col>
      <xdr:colOff>95250</xdr:colOff>
      <xdr:row>14</xdr:row>
      <xdr:rowOff>123825</xdr:rowOff>
    </xdr:to>
    <xdr:sp>
      <xdr:nvSpPr>
        <xdr:cNvPr id="1" name="CasellaDiTesto 1"/>
        <xdr:cNvSpPr>
          <a:spLocks/>
        </xdr:cNvSpPr>
      </xdr:nvSpPr>
      <xdr:spPr>
        <a:xfrm>
          <a:off x="19859625" y="2495550"/>
          <a:ext cx="228600" cy="3143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0</xdr:row>
      <xdr:rowOff>28575</xdr:rowOff>
    </xdr:from>
    <xdr:to>
      <xdr:col>3</xdr:col>
      <xdr:colOff>514350</xdr:colOff>
      <xdr:row>2</xdr:row>
      <xdr:rowOff>180975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8575"/>
          <a:ext cx="5143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323850</xdr:colOff>
      <xdr:row>3</xdr:row>
      <xdr:rowOff>9525</xdr:rowOff>
    </xdr:to>
    <xdr:pic>
      <xdr:nvPicPr>
        <xdr:cNvPr id="3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0"/>
          <a:ext cx="9239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933450</xdr:colOff>
      <xdr:row>156</xdr:row>
      <xdr:rowOff>76200</xdr:rowOff>
    </xdr:from>
    <xdr:to>
      <xdr:col>5</xdr:col>
      <xdr:colOff>142875</xdr:colOff>
      <xdr:row>158</xdr:row>
      <xdr:rowOff>76200</xdr:rowOff>
    </xdr:to>
    <xdr:pic>
      <xdr:nvPicPr>
        <xdr:cNvPr id="4" name="Object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9498925"/>
          <a:ext cx="5429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438150</xdr:colOff>
      <xdr:row>0</xdr:row>
      <xdr:rowOff>19050</xdr:rowOff>
    </xdr:from>
    <xdr:to>
      <xdr:col>7</xdr:col>
      <xdr:colOff>1057275</xdr:colOff>
      <xdr:row>2</xdr:row>
      <xdr:rowOff>180975</xdr:rowOff>
    </xdr:to>
    <xdr:pic>
      <xdr:nvPicPr>
        <xdr:cNvPr id="5" name="Immagini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14925" y="19050"/>
          <a:ext cx="6191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view="pageBreakPreview" zoomScale="190" zoomScaleNormal="190" zoomScaleSheetLayoutView="190" zoomScalePageLayoutView="0" workbookViewId="0" topLeftCell="A10">
      <selection activeCell="G185" sqref="G185"/>
    </sheetView>
  </sheetViews>
  <sheetFormatPr defaultColWidth="9.28125" defaultRowHeight="12.75"/>
  <cols>
    <col min="1" max="1" width="11.8515625" style="1" customWidth="1"/>
    <col min="2" max="2" width="9.28125" style="1" customWidth="1"/>
    <col min="3" max="3" width="9.7109375" style="1" customWidth="1"/>
    <col min="4" max="4" width="17.28125" style="1" customWidth="1"/>
    <col min="5" max="5" width="2.7109375" style="1" customWidth="1"/>
    <col min="6" max="6" width="9.7109375" style="1" customWidth="1"/>
    <col min="7" max="7" width="9.57421875" style="1" customWidth="1"/>
    <col min="8" max="8" width="16.28125" style="1" customWidth="1"/>
    <col min="9" max="9" width="18.421875" style="1" customWidth="1"/>
    <col min="10" max="16384" width="9.28125" style="1" customWidth="1"/>
  </cols>
  <sheetData>
    <row r="1" spans="1:9" ht="15">
      <c r="A1" s="2" t="s">
        <v>0</v>
      </c>
      <c r="B1" s="3"/>
      <c r="C1" s="3"/>
      <c r="D1" s="3"/>
      <c r="E1" s="3"/>
      <c r="F1" s="3"/>
      <c r="G1" s="102"/>
      <c r="H1" s="102"/>
      <c r="I1" s="4"/>
    </row>
    <row r="2" spans="1:9" ht="15">
      <c r="A2" s="4"/>
      <c r="B2" s="5"/>
      <c r="C2" s="5"/>
      <c r="D2" s="5"/>
      <c r="E2" s="5"/>
      <c r="F2" s="103" t="s">
        <v>1</v>
      </c>
      <c r="G2" s="103" t="s">
        <v>1</v>
      </c>
      <c r="H2" s="6"/>
      <c r="I2" s="4"/>
    </row>
    <row r="3" spans="1:10" ht="15" customHeight="1">
      <c r="A3" s="3"/>
      <c r="B3" s="3"/>
      <c r="C3" s="3"/>
      <c r="D3" s="3"/>
      <c r="E3" s="3"/>
      <c r="F3" s="103" t="s">
        <v>2</v>
      </c>
      <c r="G3" s="103" t="s">
        <v>2</v>
      </c>
      <c r="H3" s="6"/>
      <c r="I3" s="4"/>
      <c r="J3" s="7"/>
    </row>
    <row r="4" spans="1:10" ht="14.25" customHeight="1">
      <c r="A4" s="104" t="s">
        <v>3</v>
      </c>
      <c r="B4" s="104"/>
      <c r="C4" s="104"/>
      <c r="D4" s="104"/>
      <c r="E4" s="104"/>
      <c r="F4" s="104"/>
      <c r="G4" s="104"/>
      <c r="H4" s="104"/>
      <c r="I4" s="104"/>
      <c r="J4" s="7"/>
    </row>
    <row r="5" spans="1:9" ht="15">
      <c r="A5" s="104"/>
      <c r="B5" s="104"/>
      <c r="C5" s="104"/>
      <c r="D5" s="104"/>
      <c r="E5" s="104"/>
      <c r="F5" s="104"/>
      <c r="G5" s="104"/>
      <c r="H5" s="104"/>
      <c r="I5" s="104"/>
    </row>
    <row r="6" spans="1:9" ht="25.5" customHeight="1">
      <c r="A6" s="104"/>
      <c r="B6" s="104"/>
      <c r="C6" s="104"/>
      <c r="D6" s="104"/>
      <c r="E6" s="104"/>
      <c r="F6" s="104"/>
      <c r="G6" s="104"/>
      <c r="H6" s="104"/>
      <c r="I6" s="104"/>
    </row>
    <row r="7" spans="1:9" ht="15.75">
      <c r="A7" s="8"/>
      <c r="B7" s="8"/>
      <c r="C7" s="8"/>
      <c r="D7" s="8"/>
      <c r="E7" s="8"/>
      <c r="F7" s="8"/>
      <c r="G7" s="8"/>
      <c r="H7" s="8"/>
      <c r="I7" s="8"/>
    </row>
    <row r="8" spans="1:9" ht="15">
      <c r="A8" s="99" t="s">
        <v>4</v>
      </c>
      <c r="B8" s="99"/>
      <c r="C8" s="99"/>
      <c r="D8" s="99"/>
      <c r="E8" s="99"/>
      <c r="F8" s="99"/>
      <c r="G8" s="99"/>
      <c r="H8" s="99"/>
      <c r="I8" s="99"/>
    </row>
    <row r="9" spans="1:9" ht="14.25" customHeight="1">
      <c r="A9" s="100" t="s">
        <v>5</v>
      </c>
      <c r="B9" s="100"/>
      <c r="C9" s="100"/>
      <c r="D9" s="100"/>
      <c r="E9" s="100"/>
      <c r="F9" s="100"/>
      <c r="G9" s="100"/>
      <c r="H9" s="100"/>
      <c r="I9" s="100"/>
    </row>
    <row r="10" spans="1:9" ht="15">
      <c r="A10" s="100"/>
      <c r="B10" s="100"/>
      <c r="C10" s="100"/>
      <c r="D10" s="100"/>
      <c r="E10" s="100"/>
      <c r="F10" s="100"/>
      <c r="G10" s="100"/>
      <c r="H10" s="100"/>
      <c r="I10" s="100"/>
    </row>
    <row r="11" spans="1:9" ht="15">
      <c r="A11" s="100"/>
      <c r="B11" s="100"/>
      <c r="C11" s="100"/>
      <c r="D11" s="100"/>
      <c r="E11" s="100"/>
      <c r="F11" s="100"/>
      <c r="G11" s="100"/>
      <c r="H11" s="100"/>
      <c r="I11" s="100"/>
    </row>
    <row r="12" spans="1:9" ht="15">
      <c r="A12" s="100"/>
      <c r="B12" s="100"/>
      <c r="C12" s="100"/>
      <c r="D12" s="100"/>
      <c r="E12" s="100"/>
      <c r="F12" s="100"/>
      <c r="G12" s="100"/>
      <c r="H12" s="100"/>
      <c r="I12" s="100"/>
    </row>
    <row r="13" spans="1:9" ht="6.75" customHeight="1">
      <c r="A13" s="100"/>
      <c r="B13" s="100"/>
      <c r="C13" s="100"/>
      <c r="D13" s="100"/>
      <c r="E13" s="100"/>
      <c r="F13" s="100"/>
      <c r="G13" s="100"/>
      <c r="H13" s="100"/>
      <c r="I13" s="100"/>
    </row>
    <row r="14" spans="1:9" ht="15">
      <c r="A14" s="9"/>
      <c r="B14" s="10"/>
      <c r="C14" s="10"/>
      <c r="D14" s="10"/>
      <c r="E14" s="10"/>
      <c r="F14" s="10"/>
      <c r="G14" s="10"/>
      <c r="H14" s="10"/>
      <c r="I14" s="10"/>
    </row>
    <row r="15" spans="1:9" ht="15">
      <c r="A15" s="11" t="s">
        <v>6</v>
      </c>
      <c r="B15" s="101" t="s">
        <v>7</v>
      </c>
      <c r="C15" s="101"/>
      <c r="D15" s="12" t="s">
        <v>8</v>
      </c>
      <c r="E15" s="10"/>
      <c r="F15" s="11" t="s">
        <v>9</v>
      </c>
      <c r="G15" s="101" t="s">
        <v>10</v>
      </c>
      <c r="H15" s="101"/>
      <c r="I15" s="101"/>
    </row>
    <row r="16" spans="1:9" ht="15">
      <c r="A16" s="13"/>
      <c r="B16" s="14"/>
      <c r="C16" s="15"/>
      <c r="D16" s="10"/>
      <c r="E16" s="10"/>
      <c r="F16" s="107"/>
      <c r="G16" s="107"/>
      <c r="H16" s="107"/>
      <c r="I16" s="107"/>
    </row>
    <row r="17" spans="1:9" ht="12.75" customHeight="1">
      <c r="A17" s="108" t="s">
        <v>11</v>
      </c>
      <c r="B17" s="108"/>
      <c r="C17" s="108"/>
      <c r="D17" s="108"/>
      <c r="E17" s="108"/>
      <c r="F17" s="108"/>
      <c r="G17" s="108"/>
      <c r="H17" s="108"/>
      <c r="I17" s="108"/>
    </row>
    <row r="18" spans="1:9" ht="15">
      <c r="A18" s="108"/>
      <c r="B18" s="108"/>
      <c r="C18" s="108"/>
      <c r="D18" s="108"/>
      <c r="E18" s="108"/>
      <c r="F18" s="108"/>
      <c r="G18" s="108"/>
      <c r="H18" s="108"/>
      <c r="I18" s="108"/>
    </row>
    <row r="19" spans="1:9" ht="15">
      <c r="A19" s="11" t="s">
        <v>12</v>
      </c>
      <c r="B19" s="101" t="s">
        <v>13</v>
      </c>
      <c r="C19" s="101"/>
      <c r="D19" s="101"/>
      <c r="E19" s="101"/>
      <c r="F19" s="101"/>
      <c r="G19" s="101"/>
      <c r="H19" s="101"/>
      <c r="I19" s="101"/>
    </row>
    <row r="20" spans="1:9" ht="15">
      <c r="A20" s="16">
        <v>5</v>
      </c>
      <c r="B20" s="10"/>
      <c r="C20" s="109" t="s">
        <v>14</v>
      </c>
      <c r="D20" s="109"/>
      <c r="E20" s="109"/>
      <c r="F20" s="109"/>
      <c r="G20" s="109"/>
      <c r="H20" s="109"/>
      <c r="I20" s="109"/>
    </row>
    <row r="21" spans="1:9" ht="15">
      <c r="A21" s="17"/>
      <c r="B21" s="10"/>
      <c r="C21" s="105" t="s">
        <v>15</v>
      </c>
      <c r="D21" s="105"/>
      <c r="E21" s="105"/>
      <c r="F21" s="105"/>
      <c r="G21" s="105"/>
      <c r="H21" s="105"/>
      <c r="I21" s="105"/>
    </row>
    <row r="22" spans="1:9" ht="15">
      <c r="A22" s="17"/>
      <c r="B22" s="10"/>
      <c r="C22" s="105" t="s">
        <v>16</v>
      </c>
      <c r="D22" s="105"/>
      <c r="E22" s="105"/>
      <c r="F22" s="105"/>
      <c r="G22" s="105"/>
      <c r="H22" s="105"/>
      <c r="I22" s="105"/>
    </row>
    <row r="23" spans="1:9" ht="15">
      <c r="A23" s="18"/>
      <c r="B23" s="10"/>
      <c r="C23" s="105" t="s">
        <v>17</v>
      </c>
      <c r="D23" s="105"/>
      <c r="E23" s="105"/>
      <c r="F23" s="105"/>
      <c r="G23" s="105"/>
      <c r="H23" s="105"/>
      <c r="I23" s="105"/>
    </row>
    <row r="24" spans="1:9" ht="15">
      <c r="A24" s="19"/>
      <c r="B24" s="14"/>
      <c r="C24" s="106" t="s">
        <v>18</v>
      </c>
      <c r="D24" s="106"/>
      <c r="E24" s="106"/>
      <c r="F24" s="106"/>
      <c r="G24" s="106"/>
      <c r="H24" s="106"/>
      <c r="I24" s="106"/>
    </row>
    <row r="25" spans="1:9" ht="12.75" customHeight="1">
      <c r="A25" s="112" t="s">
        <v>19</v>
      </c>
      <c r="B25" s="112"/>
      <c r="C25" s="112"/>
      <c r="D25" s="112"/>
      <c r="E25" s="112"/>
      <c r="F25" s="112"/>
      <c r="G25" s="112"/>
      <c r="H25" s="112"/>
      <c r="I25" s="112"/>
    </row>
    <row r="26" spans="1:9" ht="15">
      <c r="A26" s="112"/>
      <c r="B26" s="112"/>
      <c r="C26" s="112"/>
      <c r="D26" s="112"/>
      <c r="E26" s="112"/>
      <c r="F26" s="112"/>
      <c r="G26" s="112"/>
      <c r="H26" s="112"/>
      <c r="I26" s="112"/>
    </row>
    <row r="27" spans="1:9" ht="15">
      <c r="A27" s="11" t="s">
        <v>20</v>
      </c>
      <c r="B27" s="101" t="s">
        <v>21</v>
      </c>
      <c r="C27" s="101"/>
      <c r="D27" s="101"/>
      <c r="E27" s="10"/>
      <c r="F27" s="11" t="s">
        <v>22</v>
      </c>
      <c r="G27" s="20" t="s">
        <v>23</v>
      </c>
      <c r="H27" s="21"/>
      <c r="I27" s="22"/>
    </row>
    <row r="28" spans="1:9" ht="15">
      <c r="A28" s="23">
        <v>1</v>
      </c>
      <c r="B28" s="10"/>
      <c r="C28" s="10" t="s">
        <v>24</v>
      </c>
      <c r="D28" s="24"/>
      <c r="E28" s="10"/>
      <c r="F28" s="25">
        <v>1</v>
      </c>
      <c r="G28" s="14"/>
      <c r="H28" s="14"/>
      <c r="I28" s="26"/>
    </row>
    <row r="29" spans="1:9" ht="15">
      <c r="A29" s="27"/>
      <c r="B29" s="14"/>
      <c r="C29" s="14" t="s">
        <v>25</v>
      </c>
      <c r="D29" s="26"/>
      <c r="E29" s="10"/>
      <c r="G29" s="10"/>
      <c r="H29" s="10"/>
      <c r="I29" s="10"/>
    </row>
    <row r="30" spans="1:11" ht="12.75" customHeight="1">
      <c r="A30" s="111" t="s">
        <v>26</v>
      </c>
      <c r="B30" s="111"/>
      <c r="C30" s="111"/>
      <c r="D30" s="111"/>
      <c r="E30" s="111"/>
      <c r="F30" s="111"/>
      <c r="G30" s="111"/>
      <c r="H30" s="111"/>
      <c r="I30" s="111"/>
      <c r="J30" s="28"/>
      <c r="K30" s="28"/>
    </row>
    <row r="31" spans="1:11" ht="15">
      <c r="A31" s="111"/>
      <c r="B31" s="111"/>
      <c r="C31" s="111"/>
      <c r="D31" s="111"/>
      <c r="E31" s="111"/>
      <c r="F31" s="111"/>
      <c r="G31" s="111"/>
      <c r="H31" s="111"/>
      <c r="I31" s="111"/>
      <c r="J31" s="28"/>
      <c r="K31" s="28"/>
    </row>
    <row r="32" spans="1:9" ht="15">
      <c r="A32" s="29" t="s">
        <v>27</v>
      </c>
      <c r="B32" s="20" t="s">
        <v>28</v>
      </c>
      <c r="C32" s="20"/>
      <c r="D32" s="22"/>
      <c r="F32" s="11" t="s">
        <v>29</v>
      </c>
      <c r="G32" s="101" t="s">
        <v>30</v>
      </c>
      <c r="H32" s="101"/>
      <c r="I32" s="101"/>
    </row>
    <row r="33" spans="1:9" ht="15">
      <c r="A33" s="30">
        <v>1</v>
      </c>
      <c r="B33" s="14"/>
      <c r="C33" s="14"/>
      <c r="D33" s="26"/>
      <c r="F33" s="25">
        <v>6</v>
      </c>
      <c r="G33" s="14"/>
      <c r="H33" s="14"/>
      <c r="I33" s="26"/>
    </row>
    <row r="34" spans="1:9" ht="15">
      <c r="A34" s="110" t="s">
        <v>31</v>
      </c>
      <c r="B34" s="110"/>
      <c r="C34" s="110"/>
      <c r="D34" s="110"/>
      <c r="E34" s="110"/>
      <c r="F34" s="110"/>
      <c r="G34" s="110"/>
      <c r="H34" s="110"/>
      <c r="I34" s="110"/>
    </row>
    <row r="35" spans="1:9" ht="12.75" customHeight="1">
      <c r="A35" s="111" t="s">
        <v>32</v>
      </c>
      <c r="B35" s="111"/>
      <c r="C35" s="111"/>
      <c r="D35" s="111"/>
      <c r="E35" s="111"/>
      <c r="F35" s="111"/>
      <c r="G35" s="111"/>
      <c r="H35" s="111"/>
      <c r="I35" s="111"/>
    </row>
    <row r="36" spans="1:9" ht="15">
      <c r="A36" s="111"/>
      <c r="B36" s="111"/>
      <c r="C36" s="111"/>
      <c r="D36" s="111"/>
      <c r="E36" s="111"/>
      <c r="F36" s="111"/>
      <c r="G36" s="111"/>
      <c r="H36" s="111"/>
      <c r="I36" s="111"/>
    </row>
    <row r="37" spans="1:9" ht="15">
      <c r="A37" s="29" t="s">
        <v>33</v>
      </c>
      <c r="B37" s="101" t="s">
        <v>34</v>
      </c>
      <c r="C37" s="101"/>
      <c r="D37" s="101"/>
      <c r="E37" s="10"/>
      <c r="F37" s="11" t="s">
        <v>35</v>
      </c>
      <c r="G37" s="101" t="s">
        <v>36</v>
      </c>
      <c r="H37" s="101"/>
      <c r="I37" s="101"/>
    </row>
    <row r="38" spans="1:9" ht="15">
      <c r="A38" s="25">
        <v>1</v>
      </c>
      <c r="B38" s="14"/>
      <c r="C38" s="14"/>
      <c r="D38" s="26"/>
      <c r="E38" s="10"/>
      <c r="F38" s="25">
        <v>1</v>
      </c>
      <c r="G38" s="14"/>
      <c r="H38" s="14"/>
      <c r="I38" s="26"/>
    </row>
    <row r="39" spans="1:9" ht="15">
      <c r="A39" s="7"/>
      <c r="B39" s="10"/>
      <c r="C39" s="10"/>
      <c r="D39" s="10"/>
      <c r="E39" s="10"/>
      <c r="F39" s="31"/>
      <c r="G39" s="10"/>
      <c r="H39" s="10"/>
      <c r="I39" s="10"/>
    </row>
    <row r="40" spans="1:9" ht="15">
      <c r="A40" s="32" t="s">
        <v>37</v>
      </c>
      <c r="B40" s="101" t="s">
        <v>38</v>
      </c>
      <c r="C40" s="101"/>
      <c r="D40" s="101"/>
      <c r="E40" s="10"/>
      <c r="F40" s="31"/>
      <c r="G40" s="10"/>
      <c r="H40" s="10"/>
      <c r="I40" s="10"/>
    </row>
    <row r="41" spans="1:9" ht="15">
      <c r="A41" s="33">
        <v>1</v>
      </c>
      <c r="B41" s="10"/>
      <c r="C41" s="10" t="s">
        <v>39</v>
      </c>
      <c r="D41" s="24"/>
      <c r="E41" s="10"/>
      <c r="F41" s="31"/>
      <c r="G41" s="10"/>
      <c r="H41" s="10"/>
      <c r="I41" s="10"/>
    </row>
    <row r="42" spans="1:9" ht="15">
      <c r="A42" s="27"/>
      <c r="B42" s="14"/>
      <c r="C42" s="14" t="s">
        <v>40</v>
      </c>
      <c r="D42" s="26"/>
      <c r="E42" s="10"/>
      <c r="F42" s="31"/>
      <c r="G42" s="10"/>
      <c r="H42" s="10"/>
      <c r="I42" s="10"/>
    </row>
    <row r="43" spans="1:9" ht="12.75" customHeight="1">
      <c r="A43" s="114" t="s">
        <v>41</v>
      </c>
      <c r="B43" s="114"/>
      <c r="C43" s="114"/>
      <c r="D43" s="114"/>
      <c r="E43" s="114"/>
      <c r="F43" s="114"/>
      <c r="G43" s="114"/>
      <c r="H43" s="114"/>
      <c r="I43" s="114"/>
    </row>
    <row r="44" spans="1:12" ht="15">
      <c r="A44" s="114"/>
      <c r="B44" s="114"/>
      <c r="C44" s="114"/>
      <c r="D44" s="114"/>
      <c r="E44" s="114"/>
      <c r="F44" s="114"/>
      <c r="G44" s="114"/>
      <c r="H44" s="114"/>
      <c r="I44" s="114"/>
      <c r="J44" s="34"/>
      <c r="K44" s="34"/>
      <c r="L44" s="34"/>
    </row>
    <row r="45" spans="1:9" ht="15">
      <c r="A45" s="114"/>
      <c r="B45" s="114"/>
      <c r="C45" s="114"/>
      <c r="D45" s="114"/>
      <c r="E45" s="114"/>
      <c r="F45" s="114"/>
      <c r="G45" s="114"/>
      <c r="H45" s="114"/>
      <c r="I45" s="114"/>
    </row>
    <row r="46" spans="1:9" ht="12.75" customHeight="1">
      <c r="A46" s="111" t="s">
        <v>42</v>
      </c>
      <c r="B46" s="111"/>
      <c r="C46" s="111"/>
      <c r="D46" s="111"/>
      <c r="E46" s="111"/>
      <c r="F46" s="111"/>
      <c r="G46" s="111"/>
      <c r="H46" s="111"/>
      <c r="I46" s="111"/>
    </row>
    <row r="47" spans="1:9" ht="15">
      <c r="A47" s="111"/>
      <c r="B47" s="111"/>
      <c r="C47" s="111"/>
      <c r="D47" s="111"/>
      <c r="E47" s="111"/>
      <c r="F47" s="111"/>
      <c r="G47" s="111"/>
      <c r="H47" s="111"/>
      <c r="I47" s="111"/>
    </row>
    <row r="48" spans="1:9" ht="15">
      <c r="A48" s="111"/>
      <c r="B48" s="111"/>
      <c r="C48" s="111"/>
      <c r="D48" s="111"/>
      <c r="E48" s="111"/>
      <c r="F48" s="111"/>
      <c r="G48" s="111"/>
      <c r="H48" s="111"/>
      <c r="I48" s="111"/>
    </row>
    <row r="49" spans="1:9" ht="12.75" customHeight="1">
      <c r="A49" s="111" t="s">
        <v>43</v>
      </c>
      <c r="B49" s="111"/>
      <c r="C49" s="111"/>
      <c r="D49" s="111"/>
      <c r="E49" s="111"/>
      <c r="F49" s="111"/>
      <c r="G49" s="111"/>
      <c r="H49" s="111"/>
      <c r="I49" s="111"/>
    </row>
    <row r="50" spans="1:9" ht="15">
      <c r="A50" s="111"/>
      <c r="B50" s="111"/>
      <c r="C50" s="111"/>
      <c r="D50" s="111"/>
      <c r="E50" s="111"/>
      <c r="F50" s="111"/>
      <c r="G50" s="111"/>
      <c r="H50" s="111"/>
      <c r="I50" s="111"/>
    </row>
    <row r="51" spans="1:9" ht="15">
      <c r="A51" s="111"/>
      <c r="B51" s="111"/>
      <c r="C51" s="111"/>
      <c r="D51" s="111"/>
      <c r="E51" s="111"/>
      <c r="F51" s="111"/>
      <c r="G51" s="111"/>
      <c r="H51" s="111"/>
      <c r="I51" s="111"/>
    </row>
    <row r="52" spans="1:9" ht="12.75" customHeight="1">
      <c r="A52" s="111" t="s">
        <v>44</v>
      </c>
      <c r="B52" s="111"/>
      <c r="C52" s="111"/>
      <c r="D52" s="111"/>
      <c r="E52" s="111"/>
      <c r="F52" s="111"/>
      <c r="G52" s="111"/>
      <c r="H52" s="111"/>
      <c r="I52" s="111"/>
    </row>
    <row r="53" spans="1:9" ht="15">
      <c r="A53" s="111"/>
      <c r="B53" s="111"/>
      <c r="C53" s="111"/>
      <c r="D53" s="111"/>
      <c r="E53" s="111"/>
      <c r="F53" s="111"/>
      <c r="G53" s="111"/>
      <c r="H53" s="111"/>
      <c r="I53" s="111"/>
    </row>
    <row r="54" spans="1:9" ht="15">
      <c r="A54" s="111"/>
      <c r="B54" s="111"/>
      <c r="C54" s="111"/>
      <c r="D54" s="111"/>
      <c r="E54" s="111"/>
      <c r="F54" s="111"/>
      <c r="G54" s="111"/>
      <c r="H54" s="111"/>
      <c r="I54" s="111"/>
    </row>
    <row r="55" spans="1:9" ht="12.75" customHeight="1">
      <c r="A55" s="111" t="s">
        <v>45</v>
      </c>
      <c r="B55" s="111"/>
      <c r="C55" s="111"/>
      <c r="D55" s="111"/>
      <c r="E55" s="111"/>
      <c r="F55" s="111"/>
      <c r="G55" s="111"/>
      <c r="H55" s="111"/>
      <c r="I55" s="111"/>
    </row>
    <row r="56" spans="1:9" ht="15">
      <c r="A56" s="111"/>
      <c r="B56" s="111"/>
      <c r="C56" s="111"/>
      <c r="D56" s="111"/>
      <c r="E56" s="111"/>
      <c r="F56" s="111"/>
      <c r="G56" s="111"/>
      <c r="H56" s="111"/>
      <c r="I56" s="111"/>
    </row>
    <row r="57" spans="1:9" ht="15">
      <c r="A57" s="111"/>
      <c r="B57" s="111"/>
      <c r="C57" s="111"/>
      <c r="D57" s="111"/>
      <c r="E57" s="111"/>
      <c r="F57" s="111"/>
      <c r="G57" s="111"/>
      <c r="H57" s="111"/>
      <c r="I57" s="111"/>
    </row>
    <row r="58" spans="1:9" ht="15">
      <c r="A58" s="111"/>
      <c r="B58" s="111"/>
      <c r="C58" s="111"/>
      <c r="D58" s="111"/>
      <c r="E58" s="111"/>
      <c r="F58" s="111"/>
      <c r="G58" s="111"/>
      <c r="H58" s="111"/>
      <c r="I58" s="111"/>
    </row>
    <row r="59" spans="1:9" ht="12.75" customHeight="1">
      <c r="A59" s="111" t="s">
        <v>46</v>
      </c>
      <c r="B59" s="111"/>
      <c r="C59" s="111"/>
      <c r="D59" s="111"/>
      <c r="E59" s="111"/>
      <c r="F59" s="111"/>
      <c r="G59" s="111"/>
      <c r="H59" s="111"/>
      <c r="I59" s="111"/>
    </row>
    <row r="60" spans="1:9" ht="15">
      <c r="A60" s="111"/>
      <c r="B60" s="111"/>
      <c r="C60" s="111"/>
      <c r="D60" s="111"/>
      <c r="E60" s="111"/>
      <c r="F60" s="111"/>
      <c r="G60" s="111"/>
      <c r="H60" s="111"/>
      <c r="I60" s="111"/>
    </row>
    <row r="61" spans="1:9" ht="15">
      <c r="A61" s="35" t="s">
        <v>47</v>
      </c>
      <c r="B61" s="36"/>
      <c r="C61" s="36"/>
      <c r="D61" s="36"/>
      <c r="E61" s="36"/>
      <c r="F61" s="36"/>
      <c r="G61" s="36"/>
      <c r="H61" s="36"/>
      <c r="I61" s="36"/>
    </row>
    <row r="62" spans="1:9" ht="15">
      <c r="A62" s="37" t="s">
        <v>48</v>
      </c>
      <c r="B62" s="38"/>
      <c r="C62" s="38"/>
      <c r="D62" s="38"/>
      <c r="E62" s="38"/>
      <c r="F62" s="38"/>
      <c r="G62" s="38"/>
      <c r="H62" s="38"/>
      <c r="I62" s="39"/>
    </row>
    <row r="63" spans="1:9" ht="15">
      <c r="A63" s="40" t="s">
        <v>49</v>
      </c>
      <c r="B63" s="41"/>
      <c r="C63" s="41"/>
      <c r="D63" s="41"/>
      <c r="E63" s="41"/>
      <c r="F63" s="41"/>
      <c r="G63" s="41"/>
      <c r="H63" s="41"/>
      <c r="I63" s="42"/>
    </row>
    <row r="64" spans="1:9" ht="15">
      <c r="A64" s="43" t="s">
        <v>50</v>
      </c>
      <c r="B64" s="44"/>
      <c r="C64" s="44"/>
      <c r="D64" s="44"/>
      <c r="E64" s="44"/>
      <c r="F64" s="44"/>
      <c r="G64" s="44"/>
      <c r="H64" s="44"/>
      <c r="I64" s="45"/>
    </row>
    <row r="65" spans="1:9" ht="1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5">
      <c r="A66" s="46" t="s">
        <v>51</v>
      </c>
      <c r="B66" s="47"/>
      <c r="C66" s="47"/>
      <c r="D66" s="48"/>
      <c r="E66" s="47"/>
      <c r="F66" s="47"/>
      <c r="G66" s="47"/>
      <c r="H66" s="47"/>
      <c r="I66" s="49"/>
    </row>
    <row r="67" spans="1:9" ht="15">
      <c r="A67" s="50" t="s">
        <v>52</v>
      </c>
      <c r="B67" s="10"/>
      <c r="C67" s="10"/>
      <c r="D67" s="51"/>
      <c r="E67" s="10"/>
      <c r="F67" s="10"/>
      <c r="G67" s="10"/>
      <c r="H67" s="10"/>
      <c r="I67" s="52"/>
    </row>
    <row r="68" spans="1:9" ht="15">
      <c r="A68" s="53"/>
      <c r="B68" s="54"/>
      <c r="C68" s="54"/>
      <c r="D68" s="54"/>
      <c r="E68" s="54"/>
      <c r="F68" s="54"/>
      <c r="G68" s="54"/>
      <c r="H68" s="54"/>
      <c r="I68" s="55"/>
    </row>
    <row r="69" spans="1:9" ht="15">
      <c r="A69" s="56" t="s">
        <v>53</v>
      </c>
      <c r="B69" s="113" t="s">
        <v>54</v>
      </c>
      <c r="C69" s="113"/>
      <c r="D69" s="113"/>
      <c r="E69" s="113"/>
      <c r="F69" s="113"/>
      <c r="G69" s="57" t="s">
        <v>55</v>
      </c>
      <c r="H69" s="57" t="s">
        <v>56</v>
      </c>
      <c r="I69" s="58" t="s">
        <v>57</v>
      </c>
    </row>
    <row r="70" spans="1:9" ht="15">
      <c r="A70" s="59">
        <v>1</v>
      </c>
      <c r="B70" s="118" t="s">
        <v>58</v>
      </c>
      <c r="C70" s="118"/>
      <c r="D70" s="118"/>
      <c r="E70" s="118"/>
      <c r="F70" s="118"/>
      <c r="G70" s="60">
        <f>LOOKUP(A20,{1,2,3,4,5},{600,600,600,600,405})</f>
        <v>405</v>
      </c>
      <c r="H70" s="61">
        <f>G70-I70</f>
        <v>135</v>
      </c>
      <c r="I70" s="62">
        <f>G70-(G70/3)</f>
        <v>270</v>
      </c>
    </row>
    <row r="71" spans="1:9" ht="15">
      <c r="A71" s="59">
        <v>2</v>
      </c>
      <c r="B71" s="119" t="s">
        <v>59</v>
      </c>
      <c r="C71" s="119"/>
      <c r="D71" s="119"/>
      <c r="E71" s="119"/>
      <c r="F71" s="119"/>
      <c r="G71" s="60">
        <f>LOOKUP(A20,{1,2,3,4,5},{0,0,0,360,0})</f>
        <v>0</v>
      </c>
      <c r="H71" s="61">
        <f>G71-I71</f>
        <v>0</v>
      </c>
      <c r="I71" s="62">
        <f>G71-(G71/3)</f>
        <v>0</v>
      </c>
    </row>
    <row r="72" spans="1:9" ht="15">
      <c r="A72" s="59">
        <v>3</v>
      </c>
      <c r="B72" s="119" t="s">
        <v>60</v>
      </c>
      <c r="C72" s="119"/>
      <c r="D72" s="119"/>
      <c r="E72" s="119"/>
      <c r="F72" s="119"/>
      <c r="G72" s="60">
        <f>LOOKUP(A20,{1,2,3,4,5},{0,500,0,0,0})</f>
        <v>0</v>
      </c>
      <c r="H72" s="61">
        <f>G72-(G72/3)</f>
        <v>0</v>
      </c>
      <c r="I72" s="62">
        <f>G72-(G72/3)</f>
        <v>0</v>
      </c>
    </row>
    <row r="73" spans="1:9" ht="15">
      <c r="A73" s="56">
        <v>4</v>
      </c>
      <c r="B73" s="120" t="s">
        <v>61</v>
      </c>
      <c r="C73" s="120"/>
      <c r="D73" s="120"/>
      <c r="E73" s="120"/>
      <c r="F73" s="120"/>
      <c r="G73" s="63">
        <f>LOOKUP(A20,{1,2,3,4,5},{0,0,875,875,675})</f>
        <v>675</v>
      </c>
      <c r="H73" s="63">
        <f>G73-I73</f>
        <v>225</v>
      </c>
      <c r="I73" s="64">
        <f>G73-(G73/3)</f>
        <v>450</v>
      </c>
    </row>
    <row r="74" spans="1:9" ht="15">
      <c r="A74" s="65"/>
      <c r="B74" s="66" t="s">
        <v>62</v>
      </c>
      <c r="C74" s="67"/>
      <c r="D74" s="67"/>
      <c r="E74" s="67"/>
      <c r="F74" s="67"/>
      <c r="G74" s="68">
        <f>SUM(G70:G73)</f>
        <v>1080</v>
      </c>
      <c r="H74" s="68">
        <f>G74/3</f>
        <v>360</v>
      </c>
      <c r="I74" s="69">
        <f>+G74-H74</f>
        <v>720</v>
      </c>
    </row>
    <row r="75" spans="1:9" ht="15">
      <c r="A75" s="70"/>
      <c r="B75" s="10"/>
      <c r="C75" s="10"/>
      <c r="D75" s="10"/>
      <c r="E75" s="10"/>
      <c r="F75" s="10"/>
      <c r="G75" s="10"/>
      <c r="H75" s="10"/>
      <c r="I75" s="52"/>
    </row>
    <row r="76" spans="1:9" ht="15">
      <c r="A76" s="70" t="s">
        <v>8</v>
      </c>
      <c r="B76" s="51" t="s">
        <v>63</v>
      </c>
      <c r="C76" s="10"/>
      <c r="D76" s="10"/>
      <c r="E76" s="10"/>
      <c r="F76" s="10"/>
      <c r="G76" s="71" t="s">
        <v>64</v>
      </c>
      <c r="H76" s="10"/>
      <c r="I76" s="72" t="s">
        <v>55</v>
      </c>
    </row>
    <row r="77" spans="1:9" ht="15">
      <c r="A77" s="53"/>
      <c r="B77" s="54"/>
      <c r="C77" s="54"/>
      <c r="D77" s="54"/>
      <c r="E77" s="54"/>
      <c r="F77" s="54"/>
      <c r="G77" s="57" t="s">
        <v>65</v>
      </c>
      <c r="H77" s="54"/>
      <c r="I77" s="58" t="s">
        <v>65</v>
      </c>
    </row>
    <row r="78" spans="1:9" ht="15">
      <c r="A78" s="59">
        <v>5</v>
      </c>
      <c r="B78" s="10" t="s">
        <v>66</v>
      </c>
      <c r="C78" s="10"/>
      <c r="D78" s="10"/>
      <c r="E78" s="10"/>
      <c r="F78" s="10"/>
      <c r="G78" s="71">
        <f>IF(A28=2,50,IF(A28=1,0))</f>
        <v>0</v>
      </c>
      <c r="H78" s="10"/>
      <c r="I78" s="62">
        <f>+G78*I74/100</f>
        <v>0</v>
      </c>
    </row>
    <row r="79" spans="1:9" ht="15">
      <c r="A79" s="59"/>
      <c r="B79" s="10"/>
      <c r="C79" s="10"/>
      <c r="D79" s="10"/>
      <c r="E79" s="10"/>
      <c r="F79" s="10"/>
      <c r="G79" s="71"/>
      <c r="H79" s="10"/>
      <c r="I79" s="62"/>
    </row>
    <row r="80" spans="1:9" ht="15">
      <c r="A80" s="59">
        <v>6</v>
      </c>
      <c r="B80" s="10" t="s">
        <v>67</v>
      </c>
      <c r="C80" s="10"/>
      <c r="D80" s="10"/>
      <c r="E80" s="10"/>
      <c r="F80" s="10"/>
      <c r="G80" s="71">
        <f>IF(F28=0,0,IF(F28&gt;0,F28*30))</f>
        <v>30</v>
      </c>
      <c r="H80" s="10"/>
      <c r="I80" s="62">
        <f>+G80*I74/100</f>
        <v>216</v>
      </c>
    </row>
    <row r="81" spans="1:9" ht="15">
      <c r="A81" s="59"/>
      <c r="B81" s="10"/>
      <c r="C81" s="10"/>
      <c r="D81" s="10"/>
      <c r="E81" s="10"/>
      <c r="F81" s="10"/>
      <c r="G81" s="71"/>
      <c r="H81" s="10"/>
      <c r="I81" s="62"/>
    </row>
    <row r="82" spans="1:9" ht="15">
      <c r="A82" s="59">
        <v>7</v>
      </c>
      <c r="B82" s="10" t="s">
        <v>68</v>
      </c>
      <c r="C82" s="10"/>
      <c r="D82" s="10"/>
      <c r="E82" s="10"/>
      <c r="F82" s="10"/>
      <c r="G82" s="71">
        <f>IF(A33&lt;4,0,IF(A33&gt;3,25))</f>
        <v>0</v>
      </c>
      <c r="H82" s="10"/>
      <c r="I82" s="62">
        <f>+G82*I74/100</f>
        <v>0</v>
      </c>
    </row>
    <row r="83" spans="1:9" ht="15">
      <c r="A83" s="59"/>
      <c r="B83" s="10"/>
      <c r="C83" s="10"/>
      <c r="D83" s="10"/>
      <c r="E83" s="10"/>
      <c r="F83" s="10"/>
      <c r="G83" s="71"/>
      <c r="H83" s="10"/>
      <c r="I83" s="62"/>
    </row>
    <row r="84" spans="1:9" ht="15">
      <c r="A84" s="59">
        <v>8</v>
      </c>
      <c r="B84" s="10" t="s">
        <v>69</v>
      </c>
      <c r="C84" s="10"/>
      <c r="D84" s="10"/>
      <c r="E84" s="10"/>
      <c r="F84" s="10"/>
      <c r="G84" s="71">
        <f>IF(F33&lt;6,0,IF(F33&gt;5,30))</f>
        <v>30</v>
      </c>
      <c r="H84" s="10"/>
      <c r="I84" s="62">
        <f>+G84*I74/100</f>
        <v>216</v>
      </c>
    </row>
    <row r="85" spans="1:9" ht="15">
      <c r="A85" s="59"/>
      <c r="B85" s="10"/>
      <c r="C85" s="10"/>
      <c r="D85" s="10"/>
      <c r="E85" s="10"/>
      <c r="F85" s="10"/>
      <c r="G85" s="71"/>
      <c r="H85" s="10"/>
      <c r="I85" s="62"/>
    </row>
    <row r="86" spans="1:9" ht="15">
      <c r="A86" s="59">
        <v>9</v>
      </c>
      <c r="B86" s="10" t="s">
        <v>70</v>
      </c>
      <c r="C86" s="10"/>
      <c r="D86" s="10"/>
      <c r="E86" s="10"/>
      <c r="F86" s="10"/>
      <c r="G86" s="71"/>
      <c r="H86" s="10"/>
      <c r="I86" s="62">
        <f>IF(A38&lt;5,0,IF(A38&gt;4,(A38-4)*200))</f>
        <v>0</v>
      </c>
    </row>
    <row r="87" spans="1:9" ht="15">
      <c r="A87" s="59"/>
      <c r="B87" s="10"/>
      <c r="C87" s="10"/>
      <c r="D87" s="10"/>
      <c r="E87" s="10"/>
      <c r="F87" s="10"/>
      <c r="G87" s="71"/>
      <c r="H87" s="10"/>
      <c r="I87" s="62"/>
    </row>
    <row r="88" spans="1:9" ht="15">
      <c r="A88" s="56">
        <v>10</v>
      </c>
      <c r="B88" s="54" t="s">
        <v>71</v>
      </c>
      <c r="C88" s="54"/>
      <c r="D88" s="54"/>
      <c r="E88" s="54"/>
      <c r="F88" s="54"/>
      <c r="G88" s="57">
        <f>IF(F38=1,0,IF(F38&lt;11,(F38-1)*30,IF(F38&lt;21,270+(F38-10)*5)))</f>
        <v>0</v>
      </c>
      <c r="H88" s="54"/>
      <c r="I88" s="73">
        <f>+G88*I74/100</f>
        <v>0</v>
      </c>
    </row>
    <row r="89" spans="1:9" ht="15">
      <c r="A89" s="70"/>
      <c r="B89" s="51"/>
      <c r="C89" s="51"/>
      <c r="D89" s="51"/>
      <c r="E89" s="51"/>
      <c r="F89" s="51"/>
      <c r="G89" s="51"/>
      <c r="H89" s="51"/>
      <c r="I89" s="74"/>
    </row>
    <row r="90" spans="1:9" ht="15">
      <c r="A90" s="59">
        <v>11</v>
      </c>
      <c r="B90" s="10" t="s">
        <v>72</v>
      </c>
      <c r="C90" s="51"/>
      <c r="D90" s="51"/>
      <c r="E90" s="51"/>
      <c r="F90" s="51"/>
      <c r="G90" s="51"/>
      <c r="H90" s="51"/>
      <c r="I90" s="75">
        <f>IF(A41=0,0,IF(A41=1,200))</f>
        <v>200</v>
      </c>
    </row>
    <row r="91" spans="1:9" ht="15">
      <c r="A91" s="76"/>
      <c r="B91" s="77"/>
      <c r="C91" s="77"/>
      <c r="D91" s="77"/>
      <c r="E91" s="77"/>
      <c r="F91" s="77"/>
      <c r="G91" s="77"/>
      <c r="H91" s="77"/>
      <c r="I91" s="78">
        <f>+I74+I78+I80+I82+I84+I86+I88+I90</f>
        <v>1352</v>
      </c>
    </row>
    <row r="92" spans="1:9" ht="15">
      <c r="A92" s="51"/>
      <c r="B92" s="51"/>
      <c r="C92" s="51"/>
      <c r="D92" s="51"/>
      <c r="E92" s="51"/>
      <c r="F92" s="51"/>
      <c r="G92" s="51"/>
      <c r="H92" s="51"/>
      <c r="I92" s="79"/>
    </row>
    <row r="93" spans="1:9" ht="15">
      <c r="A93" s="115" t="s">
        <v>73</v>
      </c>
      <c r="B93" s="115"/>
      <c r="C93" s="115"/>
      <c r="D93" s="115"/>
      <c r="E93" s="115"/>
      <c r="F93" s="115"/>
      <c r="G93" s="115"/>
      <c r="H93" s="115"/>
      <c r="I93" s="80">
        <f>IF(A20=1,IF(I91&gt;809,810,I91),IF(A20=2,IF(I91&gt;1799,1800,I91),IF(A20=3,IF(I91&gt;2159,2160,I91),IF(A20=4,IF(I91&gt;2879,2880,I91),IF(A20=5,IF(I91&gt;2159,2160,I91))))))</f>
        <v>1352</v>
      </c>
    </row>
    <row r="94" spans="1:9" ht="15">
      <c r="A94" s="10"/>
      <c r="B94" s="51"/>
      <c r="C94" s="10"/>
      <c r="D94" s="10"/>
      <c r="E94" s="10"/>
      <c r="F94" s="10"/>
      <c r="G94" s="10"/>
      <c r="H94" s="10"/>
      <c r="I94" s="81"/>
    </row>
    <row r="95" spans="1:9" ht="15">
      <c r="A95" s="82" t="s">
        <v>74</v>
      </c>
      <c r="B95" s="36"/>
      <c r="C95" s="36"/>
      <c r="D95" s="36"/>
      <c r="E95" s="36"/>
      <c r="F95" s="36"/>
      <c r="G95" s="36"/>
      <c r="H95" s="36"/>
      <c r="I95" s="36"/>
    </row>
    <row r="96" spans="1:9" ht="15">
      <c r="A96" s="82" t="s">
        <v>75</v>
      </c>
      <c r="B96" s="36"/>
      <c r="C96" s="36"/>
      <c r="D96" s="36"/>
      <c r="E96" s="36"/>
      <c r="F96" s="36"/>
      <c r="G96" s="36"/>
      <c r="H96" s="36"/>
      <c r="I96" s="36"/>
    </row>
    <row r="97" spans="1:9" ht="15">
      <c r="A97" s="82" t="s">
        <v>76</v>
      </c>
      <c r="B97" s="36"/>
      <c r="C97" s="36"/>
      <c r="D97" s="36"/>
      <c r="E97" s="36"/>
      <c r="F97" s="36"/>
      <c r="G97" s="36"/>
      <c r="H97" s="36"/>
      <c r="I97" s="36"/>
    </row>
    <row r="98" spans="1:9" ht="15">
      <c r="A98" s="82" t="s">
        <v>77</v>
      </c>
      <c r="B98" s="36"/>
      <c r="C98" s="36"/>
      <c r="D98" s="36"/>
      <c r="E98" s="36"/>
      <c r="F98" s="36"/>
      <c r="G98" s="36"/>
      <c r="H98" s="36"/>
      <c r="I98" s="36"/>
    </row>
    <row r="99" spans="1:9" ht="15">
      <c r="A99" s="83" t="s">
        <v>78</v>
      </c>
      <c r="B99" s="84"/>
      <c r="C99" s="84"/>
      <c r="D99" s="84"/>
      <c r="E99" s="84"/>
      <c r="F99" s="84"/>
      <c r="G99" s="84"/>
      <c r="H99" s="84"/>
      <c r="I99" s="36"/>
    </row>
    <row r="100" spans="1:9" ht="15">
      <c r="A100" s="85" t="s">
        <v>79</v>
      </c>
      <c r="B100" s="86"/>
      <c r="C100" s="86"/>
      <c r="D100" s="86"/>
      <c r="E100" s="86"/>
      <c r="F100" s="86"/>
      <c r="G100" s="86"/>
      <c r="H100" s="86"/>
      <c r="I100" s="87"/>
    </row>
    <row r="101" spans="1:9" ht="15">
      <c r="A101" s="88" t="s">
        <v>80</v>
      </c>
      <c r="B101" s="89"/>
      <c r="C101" s="89"/>
      <c r="D101" s="89"/>
      <c r="E101" s="89"/>
      <c r="F101" s="89"/>
      <c r="G101" s="89"/>
      <c r="H101" s="89"/>
      <c r="I101" s="90"/>
    </row>
    <row r="102" spans="1:9" ht="15">
      <c r="A102" s="88" t="s">
        <v>81</v>
      </c>
      <c r="B102" s="89"/>
      <c r="C102" s="89"/>
      <c r="D102" s="89"/>
      <c r="E102" s="89"/>
      <c r="F102" s="89"/>
      <c r="G102" s="89"/>
      <c r="H102" s="89"/>
      <c r="I102" s="90"/>
    </row>
    <row r="103" spans="1:9" ht="15">
      <c r="A103" s="91" t="s">
        <v>82</v>
      </c>
      <c r="B103" s="92"/>
      <c r="C103" s="92"/>
      <c r="D103" s="92"/>
      <c r="E103" s="92"/>
      <c r="F103" s="92"/>
      <c r="G103" s="92"/>
      <c r="H103" s="92"/>
      <c r="I103" s="93"/>
    </row>
    <row r="105" spans="1:9" ht="15">
      <c r="A105" s="116" t="s">
        <v>83</v>
      </c>
      <c r="B105" s="116"/>
      <c r="C105" s="116"/>
      <c r="D105" s="116"/>
      <c r="E105" s="116"/>
      <c r="F105" s="116"/>
      <c r="G105" s="116"/>
      <c r="H105" s="116"/>
      <c r="I105" s="116"/>
    </row>
    <row r="106" spans="1:9" ht="15">
      <c r="A106" s="117" t="s">
        <v>84</v>
      </c>
      <c r="B106" s="117"/>
      <c r="C106" s="117"/>
      <c r="D106" s="117"/>
      <c r="E106" s="117"/>
      <c r="F106" s="117"/>
      <c r="G106" s="117"/>
      <c r="H106" s="117"/>
      <c r="I106" s="117"/>
    </row>
    <row r="107" spans="1:9" ht="15">
      <c r="A107" s="117" t="s">
        <v>85</v>
      </c>
      <c r="B107" s="117"/>
      <c r="C107" s="117"/>
      <c r="D107" s="117"/>
      <c r="E107" s="117"/>
      <c r="F107" s="117"/>
      <c r="G107" s="117"/>
      <c r="H107" s="117"/>
      <c r="I107" s="117"/>
    </row>
    <row r="108" spans="1:9" ht="15">
      <c r="A108" s="94"/>
      <c r="B108" s="94"/>
      <c r="C108" s="94"/>
      <c r="D108" s="94"/>
      <c r="E108" s="94"/>
      <c r="F108" s="94"/>
      <c r="G108" s="94"/>
      <c r="H108" s="94"/>
      <c r="I108" s="94"/>
    </row>
    <row r="109" spans="1:9" ht="15">
      <c r="A109" s="94"/>
      <c r="B109" s="94"/>
      <c r="C109" s="94"/>
      <c r="D109" s="94"/>
      <c r="E109" s="94"/>
      <c r="F109" s="94"/>
      <c r="G109" s="94"/>
      <c r="H109" s="94"/>
      <c r="I109" s="94"/>
    </row>
    <row r="110" spans="1:9" ht="15">
      <c r="A110" s="36" t="s">
        <v>86</v>
      </c>
      <c r="B110" s="36"/>
      <c r="C110" s="36"/>
      <c r="D110" s="36"/>
      <c r="E110" s="36"/>
      <c r="F110" s="36"/>
      <c r="G110" s="36"/>
      <c r="H110" s="36"/>
      <c r="I110" s="36"/>
    </row>
    <row r="111" spans="1:9" ht="15">
      <c r="A111" s="36" t="s">
        <v>87</v>
      </c>
      <c r="B111" s="36"/>
      <c r="C111" s="36"/>
      <c r="D111" s="36"/>
      <c r="E111" s="36"/>
      <c r="F111" s="36"/>
      <c r="G111" s="36"/>
      <c r="H111" s="36"/>
      <c r="I111" s="36"/>
    </row>
    <row r="112" spans="1:9" ht="15">
      <c r="A112" s="36" t="s">
        <v>88</v>
      </c>
      <c r="B112" s="36"/>
      <c r="C112" s="36"/>
      <c r="D112" s="36"/>
      <c r="E112" s="36"/>
      <c r="F112" s="36"/>
      <c r="G112" s="36"/>
      <c r="H112" s="36"/>
      <c r="I112" s="36"/>
    </row>
    <row r="113" spans="1:9" ht="15">
      <c r="A113" s="36" t="s">
        <v>89</v>
      </c>
      <c r="B113" s="36"/>
      <c r="C113" s="36"/>
      <c r="D113" s="36"/>
      <c r="E113" s="36"/>
      <c r="F113" s="36"/>
      <c r="G113" s="36"/>
      <c r="H113" s="36"/>
      <c r="I113" s="36"/>
    </row>
    <row r="114" spans="1:9" ht="15">
      <c r="A114" s="36" t="s">
        <v>90</v>
      </c>
      <c r="B114" s="36"/>
      <c r="C114" s="36"/>
      <c r="D114" s="36"/>
      <c r="E114" s="36"/>
      <c r="F114" s="36"/>
      <c r="G114" s="36"/>
      <c r="H114" s="36"/>
      <c r="I114" s="36"/>
    </row>
    <row r="115" spans="1:9" ht="15">
      <c r="A115" s="36" t="s">
        <v>91</v>
      </c>
      <c r="B115" s="36"/>
      <c r="C115" s="36"/>
      <c r="D115" s="36"/>
      <c r="E115" s="36"/>
      <c r="F115" s="36"/>
      <c r="G115" s="36"/>
      <c r="H115" s="36"/>
      <c r="I115" s="36"/>
    </row>
    <row r="116" spans="1:9" ht="15">
      <c r="A116" s="36" t="s">
        <v>92</v>
      </c>
      <c r="B116" s="36"/>
      <c r="C116" s="36"/>
      <c r="D116" s="36"/>
      <c r="E116" s="36"/>
      <c r="F116" s="36"/>
      <c r="G116" s="36"/>
      <c r="H116" s="36"/>
      <c r="I116" s="36"/>
    </row>
    <row r="117" spans="1:9" ht="15">
      <c r="A117" s="36" t="s">
        <v>93</v>
      </c>
      <c r="B117" s="36"/>
      <c r="C117" s="36"/>
      <c r="D117" s="36"/>
      <c r="E117" s="36"/>
      <c r="F117" s="36"/>
      <c r="G117" s="36"/>
      <c r="H117" s="36"/>
      <c r="I117" s="36"/>
    </row>
    <row r="118" spans="1:9" ht="15">
      <c r="A118" s="36"/>
      <c r="B118" s="36"/>
      <c r="C118" s="36"/>
      <c r="D118" s="36"/>
      <c r="E118" s="36"/>
      <c r="F118" s="36"/>
      <c r="G118" s="36"/>
      <c r="H118" s="36"/>
      <c r="I118" s="36"/>
    </row>
    <row r="119" spans="1:9" ht="15">
      <c r="A119" s="122" t="s">
        <v>94</v>
      </c>
      <c r="B119" s="122"/>
      <c r="C119" s="122"/>
      <c r="D119" s="122"/>
      <c r="E119" s="122"/>
      <c r="F119" s="122"/>
      <c r="G119" s="122"/>
      <c r="H119" s="122"/>
      <c r="I119" s="122"/>
    </row>
    <row r="120" spans="1:9" ht="15">
      <c r="A120" s="95"/>
      <c r="B120" s="95"/>
      <c r="C120" s="95"/>
      <c r="D120" s="95"/>
      <c r="E120" s="95"/>
      <c r="F120" s="95"/>
      <c r="G120" s="95"/>
      <c r="H120" s="95"/>
      <c r="I120" s="95"/>
    </row>
    <row r="121" spans="1:9" ht="15">
      <c r="A121" s="36" t="s">
        <v>95</v>
      </c>
      <c r="B121" s="36"/>
      <c r="C121" s="36"/>
      <c r="D121" s="36"/>
      <c r="E121" s="36"/>
      <c r="F121" s="36"/>
      <c r="G121" s="36"/>
      <c r="H121" s="36"/>
      <c r="I121" s="36"/>
    </row>
    <row r="122" spans="1:9" ht="15">
      <c r="A122" s="36" t="s">
        <v>96</v>
      </c>
      <c r="B122" s="36"/>
      <c r="C122" s="36"/>
      <c r="D122" s="36"/>
      <c r="E122" s="36"/>
      <c r="F122" s="36"/>
      <c r="G122" s="36"/>
      <c r="H122" s="36"/>
      <c r="I122" s="36"/>
    </row>
    <row r="123" spans="1:9" ht="15">
      <c r="A123" s="36" t="s">
        <v>97</v>
      </c>
      <c r="B123" s="36"/>
      <c r="C123" s="36"/>
      <c r="D123" s="36"/>
      <c r="E123" s="36"/>
      <c r="F123" s="36"/>
      <c r="G123" s="36"/>
      <c r="H123" s="36"/>
      <c r="I123" s="36"/>
    </row>
    <row r="124" spans="1:9" ht="15">
      <c r="A124" s="36"/>
      <c r="B124" s="36"/>
      <c r="C124" s="36"/>
      <c r="D124" s="36"/>
      <c r="E124" s="36"/>
      <c r="F124" s="36"/>
      <c r="G124" s="36"/>
      <c r="H124" s="36"/>
      <c r="I124" s="36"/>
    </row>
    <row r="125" spans="1:9" ht="15">
      <c r="A125" s="122" t="s">
        <v>98</v>
      </c>
      <c r="B125" s="122"/>
      <c r="C125" s="122"/>
      <c r="D125" s="122"/>
      <c r="E125" s="122"/>
      <c r="F125" s="122"/>
      <c r="G125" s="122"/>
      <c r="H125" s="122"/>
      <c r="I125" s="122"/>
    </row>
    <row r="126" spans="1:9" ht="15">
      <c r="A126" s="95"/>
      <c r="B126" s="95"/>
      <c r="C126" s="95"/>
      <c r="D126" s="95"/>
      <c r="E126" s="95"/>
      <c r="F126" s="95"/>
      <c r="G126" s="95"/>
      <c r="H126" s="95"/>
      <c r="I126" s="95"/>
    </row>
    <row r="127" spans="1:9" ht="15">
      <c r="A127" s="36" t="s">
        <v>99</v>
      </c>
      <c r="B127" s="36"/>
      <c r="C127" s="36"/>
      <c r="D127" s="36"/>
      <c r="E127" s="36"/>
      <c r="F127" s="36"/>
      <c r="G127" s="36"/>
      <c r="H127" s="36"/>
      <c r="I127" s="36"/>
    </row>
    <row r="128" spans="1:9" ht="15">
      <c r="A128" s="36" t="s">
        <v>100</v>
      </c>
      <c r="B128" s="36"/>
      <c r="C128" s="96">
        <v>0</v>
      </c>
      <c r="D128" s="36" t="s">
        <v>101</v>
      </c>
      <c r="E128" s="36"/>
      <c r="F128" s="36"/>
      <c r="G128" s="36"/>
      <c r="H128" s="36"/>
      <c r="I128" s="36"/>
    </row>
    <row r="129" spans="1:9" ht="15">
      <c r="A129" s="36"/>
      <c r="B129" s="36"/>
      <c r="C129" s="36"/>
      <c r="D129" s="36"/>
      <c r="E129" s="36"/>
      <c r="F129" s="36"/>
      <c r="G129" s="36"/>
      <c r="H129" s="36"/>
      <c r="I129" s="36"/>
    </row>
    <row r="130" spans="1:9" ht="15">
      <c r="A130" s="36" t="s">
        <v>102</v>
      </c>
      <c r="B130" s="36"/>
      <c r="C130" s="36"/>
      <c r="D130" s="36"/>
      <c r="E130" s="36"/>
      <c r="F130" s="36"/>
      <c r="G130" s="36"/>
      <c r="H130" s="36"/>
      <c r="I130" s="36"/>
    </row>
    <row r="131" spans="1:9" ht="15">
      <c r="A131" s="36"/>
      <c r="B131" s="36"/>
      <c r="C131" s="36"/>
      <c r="D131" s="36"/>
      <c r="E131" s="36"/>
      <c r="F131" s="36"/>
      <c r="G131" s="36"/>
      <c r="H131" s="36"/>
      <c r="I131" s="10"/>
    </row>
    <row r="132" spans="1:9" ht="15">
      <c r="A132" s="36"/>
      <c r="B132" s="36"/>
      <c r="C132" s="36"/>
      <c r="D132" s="36" t="s">
        <v>103</v>
      </c>
      <c r="E132" s="36"/>
      <c r="F132" s="36"/>
      <c r="G132" s="36"/>
      <c r="H132" s="36"/>
      <c r="I132" s="36"/>
    </row>
    <row r="133" spans="1:9" ht="15">
      <c r="A133" s="36"/>
      <c r="B133" s="36"/>
      <c r="C133" s="36"/>
      <c r="D133" s="36"/>
      <c r="E133" s="36"/>
      <c r="F133" s="36"/>
      <c r="G133" s="36"/>
      <c r="H133" s="36"/>
      <c r="I133" s="36"/>
    </row>
    <row r="134" spans="1:9" ht="15">
      <c r="A134" s="97" t="s">
        <v>104</v>
      </c>
      <c r="B134" s="36"/>
      <c r="C134" s="36"/>
      <c r="D134" s="36"/>
      <c r="E134" s="36"/>
      <c r="F134" s="36"/>
      <c r="G134" s="36"/>
      <c r="H134" s="36"/>
      <c r="I134" s="36"/>
    </row>
    <row r="135" spans="1:9" ht="15">
      <c r="A135" s="36" t="s">
        <v>105</v>
      </c>
      <c r="B135" s="36"/>
      <c r="C135" s="36"/>
      <c r="D135" s="36"/>
      <c r="E135" s="36"/>
      <c r="F135" s="36"/>
      <c r="G135" s="36"/>
      <c r="H135" s="36"/>
      <c r="I135" s="36"/>
    </row>
    <row r="136" spans="1:9" ht="15">
      <c r="A136" s="36" t="s">
        <v>106</v>
      </c>
      <c r="B136" s="36"/>
      <c r="C136" s="36"/>
      <c r="D136" s="36"/>
      <c r="E136" s="36"/>
      <c r="F136" s="36"/>
      <c r="G136" s="36"/>
      <c r="H136" s="36"/>
      <c r="I136" s="36"/>
    </row>
    <row r="137" spans="1:9" ht="15">
      <c r="A137" s="10"/>
      <c r="B137" s="36"/>
      <c r="C137" s="36"/>
      <c r="D137" s="36"/>
      <c r="E137" s="36"/>
      <c r="F137" s="36"/>
      <c r="G137" s="36"/>
      <c r="H137" s="36"/>
      <c r="I137" s="36"/>
    </row>
    <row r="138" spans="1:9" ht="15">
      <c r="A138" s="97" t="s">
        <v>107</v>
      </c>
      <c r="B138" s="36"/>
      <c r="C138" s="36"/>
      <c r="D138" s="36"/>
      <c r="E138" s="36"/>
      <c r="F138" s="36"/>
      <c r="G138" s="36"/>
      <c r="H138" s="36"/>
      <c r="I138" s="36"/>
    </row>
    <row r="139" spans="1:9" ht="15">
      <c r="A139" s="36" t="s">
        <v>108</v>
      </c>
      <c r="B139" s="36"/>
      <c r="C139" s="36"/>
      <c r="D139" s="36"/>
      <c r="E139" s="36"/>
      <c r="F139" s="36"/>
      <c r="G139" s="36"/>
      <c r="H139" s="36"/>
      <c r="I139" s="36"/>
    </row>
    <row r="140" spans="1:9" ht="15">
      <c r="A140" s="36" t="s">
        <v>109</v>
      </c>
      <c r="B140" s="36"/>
      <c r="C140" s="36"/>
      <c r="D140" s="36"/>
      <c r="E140" s="36"/>
      <c r="F140" s="36"/>
      <c r="G140" s="36"/>
      <c r="H140" s="36"/>
      <c r="I140" s="36"/>
    </row>
    <row r="141" spans="1:9" ht="15">
      <c r="A141" s="36" t="s">
        <v>110</v>
      </c>
      <c r="B141" s="36"/>
      <c r="C141" s="36"/>
      <c r="D141" s="36"/>
      <c r="E141" s="36"/>
      <c r="F141" s="36"/>
      <c r="G141" s="36"/>
      <c r="H141" s="36"/>
      <c r="I141" s="36"/>
    </row>
    <row r="142" spans="1:9" ht="15">
      <c r="A142" s="36" t="s">
        <v>111</v>
      </c>
      <c r="B142" s="36"/>
      <c r="C142" s="36"/>
      <c r="D142" s="36"/>
      <c r="E142" s="36"/>
      <c r="F142" s="36"/>
      <c r="G142" s="36"/>
      <c r="H142" s="36"/>
      <c r="I142" s="36"/>
    </row>
    <row r="143" spans="1:9" ht="15">
      <c r="A143" s="36" t="s">
        <v>112</v>
      </c>
      <c r="B143" s="36"/>
      <c r="C143" s="36"/>
      <c r="D143" s="36"/>
      <c r="E143" s="36"/>
      <c r="F143" s="36"/>
      <c r="G143" s="36"/>
      <c r="H143" s="36"/>
      <c r="I143" s="36"/>
    </row>
    <row r="144" spans="1:9" ht="15">
      <c r="A144" s="36" t="s">
        <v>113</v>
      </c>
      <c r="B144" s="36"/>
      <c r="C144" s="36"/>
      <c r="D144" s="36"/>
      <c r="E144" s="36"/>
      <c r="F144" s="36"/>
      <c r="G144" s="36"/>
      <c r="H144" s="36"/>
      <c r="I144" s="36"/>
    </row>
    <row r="145" spans="1:9" ht="15">
      <c r="A145" s="36"/>
      <c r="B145" s="36"/>
      <c r="C145" s="36"/>
      <c r="D145" s="36"/>
      <c r="E145" s="36"/>
      <c r="F145" s="36"/>
      <c r="G145" s="36"/>
      <c r="H145" s="36"/>
      <c r="I145" s="36"/>
    </row>
    <row r="146" spans="1:9" ht="15">
      <c r="A146" s="36"/>
      <c r="B146" s="36"/>
      <c r="C146" s="36"/>
      <c r="D146" s="36"/>
      <c r="E146" s="36"/>
      <c r="F146" s="36"/>
      <c r="G146" s="36"/>
      <c r="H146" s="36"/>
      <c r="I146" s="36"/>
    </row>
    <row r="147" spans="1:9" ht="15">
      <c r="A147" s="36"/>
      <c r="B147" s="36"/>
      <c r="C147" s="36"/>
      <c r="D147" s="36"/>
      <c r="E147" s="36"/>
      <c r="F147" s="36"/>
      <c r="G147" s="36"/>
      <c r="H147" s="36"/>
      <c r="I147" s="36"/>
    </row>
    <row r="148" spans="1:9" ht="15">
      <c r="A148" s="36"/>
      <c r="B148" s="36"/>
      <c r="C148" s="36"/>
      <c r="D148" s="36"/>
      <c r="E148" s="36"/>
      <c r="F148" s="36"/>
      <c r="G148" s="36"/>
      <c r="H148" s="36"/>
      <c r="I148" s="36"/>
    </row>
    <row r="149" spans="1:9" ht="15">
      <c r="A149" s="36"/>
      <c r="B149" s="36"/>
      <c r="C149" s="36"/>
      <c r="D149" s="36"/>
      <c r="E149" s="36"/>
      <c r="F149" s="36"/>
      <c r="G149" s="36"/>
      <c r="H149" s="36"/>
      <c r="I149" s="36"/>
    </row>
    <row r="150" spans="1:9" ht="15">
      <c r="A150" s="36"/>
      <c r="B150" s="36"/>
      <c r="C150" s="36"/>
      <c r="D150" s="36"/>
      <c r="E150" s="36"/>
      <c r="F150" s="36"/>
      <c r="G150" s="36"/>
      <c r="H150" s="36"/>
      <c r="I150" s="36"/>
    </row>
    <row r="151" spans="1:9" ht="15">
      <c r="A151" s="36"/>
      <c r="B151" s="36"/>
      <c r="C151" s="36"/>
      <c r="D151" s="36"/>
      <c r="E151" s="36"/>
      <c r="F151" s="36"/>
      <c r="G151" s="36"/>
      <c r="H151" s="36"/>
      <c r="I151" s="36"/>
    </row>
    <row r="152" spans="1:9" ht="15">
      <c r="A152" s="36"/>
      <c r="B152" s="36"/>
      <c r="C152" s="36"/>
      <c r="D152" s="36"/>
      <c r="E152" s="36"/>
      <c r="F152" s="36"/>
      <c r="G152" s="36"/>
      <c r="H152" s="36"/>
      <c r="I152" s="36"/>
    </row>
    <row r="153" spans="1:9" ht="15">
      <c r="A153" s="36"/>
      <c r="B153" s="36"/>
      <c r="C153" s="36"/>
      <c r="D153" s="36"/>
      <c r="E153" s="36"/>
      <c r="F153" s="36"/>
      <c r="G153" s="36"/>
      <c r="H153" s="36"/>
      <c r="I153" s="36"/>
    </row>
    <row r="154" spans="1:9" ht="15">
      <c r="A154" s="36"/>
      <c r="B154" s="36"/>
      <c r="C154" s="36"/>
      <c r="D154" s="36"/>
      <c r="E154" s="36"/>
      <c r="F154" s="36"/>
      <c r="G154" s="36"/>
      <c r="H154" s="36"/>
      <c r="I154" s="36"/>
    </row>
    <row r="155" spans="1:9" ht="15">
      <c r="A155" s="36"/>
      <c r="B155" s="36"/>
      <c r="C155" s="36"/>
      <c r="D155" s="36"/>
      <c r="E155" s="36"/>
      <c r="F155" s="36"/>
      <c r="G155" s="36"/>
      <c r="H155" s="36"/>
      <c r="I155" s="36"/>
    </row>
    <row r="156" spans="1:9" ht="15">
      <c r="A156" s="36"/>
      <c r="B156" s="36"/>
      <c r="C156" s="36"/>
      <c r="D156" s="36"/>
      <c r="E156" s="36"/>
      <c r="F156" s="36"/>
      <c r="G156" s="36"/>
      <c r="H156" s="36"/>
      <c r="I156" s="36"/>
    </row>
    <row r="157" spans="1:9" ht="15">
      <c r="A157" s="36"/>
      <c r="B157" s="36"/>
      <c r="C157" s="36"/>
      <c r="D157" s="36"/>
      <c r="E157" s="36"/>
      <c r="F157" s="36"/>
      <c r="G157" s="36"/>
      <c r="H157" s="36"/>
      <c r="I157" s="36"/>
    </row>
    <row r="158" spans="1:9" ht="15">
      <c r="A158" s="36"/>
      <c r="B158" s="36"/>
      <c r="C158" s="36"/>
      <c r="D158" s="36"/>
      <c r="E158" s="36"/>
      <c r="F158" s="36"/>
      <c r="G158" s="36"/>
      <c r="H158" s="36"/>
      <c r="I158" s="36"/>
    </row>
    <row r="159" spans="1:9" ht="15">
      <c r="A159" s="10"/>
      <c r="B159" s="10"/>
      <c r="C159" s="10"/>
      <c r="D159" s="10"/>
      <c r="E159" s="10"/>
      <c r="F159" s="10"/>
      <c r="G159" s="10" t="s">
        <v>8</v>
      </c>
      <c r="H159" s="10"/>
      <c r="I159" s="10"/>
    </row>
    <row r="160" spans="1:9" ht="15">
      <c r="A160" s="123" t="s">
        <v>114</v>
      </c>
      <c r="B160" s="123"/>
      <c r="C160" s="123"/>
      <c r="D160" s="123"/>
      <c r="E160" s="123"/>
      <c r="F160" s="123"/>
      <c r="G160" s="123"/>
      <c r="H160" s="123"/>
      <c r="I160" s="123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19" t="s">
        <v>115</v>
      </c>
      <c r="B162" s="119"/>
      <c r="C162" s="119"/>
      <c r="D162" s="119"/>
      <c r="E162" s="119"/>
      <c r="F162" s="119"/>
      <c r="G162" s="119"/>
      <c r="H162" s="119"/>
      <c r="I162" s="119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21" t="s">
        <v>116</v>
      </c>
      <c r="B164" s="121"/>
      <c r="C164" s="121"/>
      <c r="D164" s="121"/>
      <c r="E164" s="121"/>
      <c r="F164" s="121"/>
      <c r="G164" s="121"/>
      <c r="H164" s="121"/>
      <c r="I164" s="121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 t="s">
        <v>117</v>
      </c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 t="s">
        <v>118</v>
      </c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 t="s">
        <v>119</v>
      </c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 t="s">
        <v>120</v>
      </c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 t="s">
        <v>121</v>
      </c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 t="s">
        <v>122</v>
      </c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 t="s">
        <v>123</v>
      </c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 t="s">
        <v>124</v>
      </c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 t="s">
        <v>125</v>
      </c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21" t="s">
        <v>126</v>
      </c>
      <c r="B175" s="121"/>
      <c r="C175" s="121"/>
      <c r="D175" s="121"/>
      <c r="E175" s="121"/>
      <c r="F175" s="121"/>
      <c r="G175" s="121"/>
      <c r="H175" s="121"/>
      <c r="I175" s="121"/>
    </row>
    <row r="176" spans="1:9" ht="15">
      <c r="A176" s="10" t="s">
        <v>127</v>
      </c>
      <c r="B176" s="10"/>
      <c r="C176" s="10"/>
      <c r="D176" s="10"/>
      <c r="E176" s="10"/>
      <c r="F176" s="10"/>
      <c r="G176" s="10"/>
      <c r="H176" s="98">
        <v>0</v>
      </c>
      <c r="I176" s="10"/>
    </row>
    <row r="177" spans="1:9" ht="15">
      <c r="A177" s="10" t="s">
        <v>128</v>
      </c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 t="s">
        <v>129</v>
      </c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 t="s">
        <v>130</v>
      </c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 t="s">
        <v>131</v>
      </c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 t="s">
        <v>132</v>
      </c>
      <c r="B185" s="10"/>
      <c r="C185" s="10"/>
      <c r="D185" s="10"/>
      <c r="E185" s="10" t="s">
        <v>133</v>
      </c>
      <c r="F185" s="10"/>
      <c r="G185" s="10" t="s">
        <v>134</v>
      </c>
      <c r="H185" s="10"/>
      <c r="I185" s="10"/>
    </row>
    <row r="186" spans="1:9" ht="15">
      <c r="A186" s="10" t="s">
        <v>135</v>
      </c>
      <c r="B186" s="10"/>
      <c r="C186" s="10"/>
      <c r="D186" s="10"/>
      <c r="E186" s="10"/>
      <c r="F186" s="10"/>
      <c r="G186" s="10" t="s">
        <v>136</v>
      </c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 t="s">
        <v>137</v>
      </c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 t="s">
        <v>138</v>
      </c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 t="s">
        <v>139</v>
      </c>
      <c r="B194" s="10"/>
      <c r="C194" s="10"/>
      <c r="D194" s="10"/>
      <c r="E194" s="10"/>
      <c r="F194" s="10"/>
      <c r="G194" s="10" t="s">
        <v>140</v>
      </c>
      <c r="H194" s="10"/>
      <c r="I194" s="10"/>
    </row>
    <row r="195" spans="1:9" ht="15">
      <c r="A195" s="10" t="s">
        <v>141</v>
      </c>
      <c r="B195" s="10"/>
      <c r="C195" s="10"/>
      <c r="D195" s="10"/>
      <c r="E195" s="10"/>
      <c r="F195" s="10"/>
      <c r="G195" s="10" t="s">
        <v>142</v>
      </c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51" t="s">
        <v>143</v>
      </c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 t="s">
        <v>8</v>
      </c>
      <c r="B203" s="10"/>
      <c r="C203" s="10"/>
      <c r="D203" s="10"/>
      <c r="E203" s="10"/>
      <c r="F203" s="10"/>
      <c r="G203" s="10"/>
      <c r="H203" s="10"/>
      <c r="I203" s="10"/>
    </row>
  </sheetData>
  <sheetProtection selectLockedCells="1" selectUnlockedCells="1"/>
  <mergeCells count="46">
    <mergeCell ref="A164:I164"/>
    <mergeCell ref="A175:I175"/>
    <mergeCell ref="A119:I119"/>
    <mergeCell ref="A125:I125"/>
    <mergeCell ref="A160:I160"/>
    <mergeCell ref="A162:I162"/>
    <mergeCell ref="A93:H93"/>
    <mergeCell ref="A105:I105"/>
    <mergeCell ref="A106:I106"/>
    <mergeCell ref="A107:I107"/>
    <mergeCell ref="B70:F70"/>
    <mergeCell ref="B71:F71"/>
    <mergeCell ref="B72:F72"/>
    <mergeCell ref="B73:F73"/>
    <mergeCell ref="A52:I54"/>
    <mergeCell ref="A55:I58"/>
    <mergeCell ref="A59:I60"/>
    <mergeCell ref="B69:F69"/>
    <mergeCell ref="B40:D40"/>
    <mergeCell ref="A43:I45"/>
    <mergeCell ref="A46:I48"/>
    <mergeCell ref="A49:I51"/>
    <mergeCell ref="A34:I34"/>
    <mergeCell ref="A35:I36"/>
    <mergeCell ref="B37:D37"/>
    <mergeCell ref="G37:I37"/>
    <mergeCell ref="A25:I26"/>
    <mergeCell ref="B27:D27"/>
    <mergeCell ref="A30:I31"/>
    <mergeCell ref="G32:I32"/>
    <mergeCell ref="C21:I21"/>
    <mergeCell ref="C22:I22"/>
    <mergeCell ref="C23:I23"/>
    <mergeCell ref="C24:I24"/>
    <mergeCell ref="F16:I16"/>
    <mergeCell ref="A17:I18"/>
    <mergeCell ref="B19:I19"/>
    <mergeCell ref="C20:I20"/>
    <mergeCell ref="A8:I8"/>
    <mergeCell ref="A9:I13"/>
    <mergeCell ref="B15:C15"/>
    <mergeCell ref="G15:I15"/>
    <mergeCell ref="G1:H1"/>
    <mergeCell ref="F2:G2"/>
    <mergeCell ref="F3:G3"/>
    <mergeCell ref="A4:I6"/>
  </mergeCells>
  <dataValidations count="5">
    <dataValidation type="whole" allowBlank="1" showErrorMessage="1" sqref="A20">
      <formula1>1</formula1>
      <formula2>9</formula2>
    </dataValidation>
    <dataValidation type="whole" allowBlank="1" showErrorMessage="1" sqref="A28">
      <formula1>1</formula1>
      <formula2>2</formula2>
    </dataValidation>
    <dataValidation type="whole" allowBlank="1" showErrorMessage="1" sqref="F28 A41">
      <formula1>0</formula1>
      <formula2>99</formula2>
    </dataValidation>
    <dataValidation type="whole" allowBlank="1" showErrorMessage="1" sqref="A33">
      <formula1>1</formula1>
      <formula2>999</formula2>
    </dataValidation>
    <dataValidation type="whole" allowBlank="1" showErrorMessage="1" sqref="J3:J4 F33 A38:A39 F38:F42">
      <formula1>1</formula1>
      <formula2>99</formula2>
    </dataValidation>
  </dataValidations>
  <printOptions/>
  <pageMargins left="0.5118055555555555" right="0.5118055555555555" top="0.5513888888888889" bottom="0.5513888888888889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57421875" defaultRowHeight="12.75"/>
  <cols>
    <col min="1" max="16384" width="8.57421875" style="1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2021-12-06T12:20:24Z</dcterms:created>
  <dcterms:modified xsi:type="dcterms:W3CDTF">2021-12-07T11:26:46Z</dcterms:modified>
  <cp:category/>
  <cp:version/>
  <cp:contentType/>
  <cp:contentStatus/>
</cp:coreProperties>
</file>