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201" activeTab="0"/>
  </bookViews>
  <sheets>
    <sheet name="TABELLA_DI_CALCOLO" sheetId="1" r:id="rId1"/>
    <sheet name="Foglio1" sheetId="2" r:id="rId2"/>
  </sheets>
  <definedNames>
    <definedName name="OLE_LINK4" localSheetId="0">"#REF!"</definedName>
  </definedNames>
  <calcPr fullCalcOnLoad="1"/>
</workbook>
</file>

<file path=xl/sharedStrings.xml><?xml version="1.0" encoding="utf-8"?>
<sst xmlns="http://schemas.openxmlformats.org/spreadsheetml/2006/main" count="140" uniqueCount="133">
  <si>
    <t>ver. 2021 rev 2.0</t>
  </si>
  <si>
    <t>Camera penale</t>
  </si>
  <si>
    <t>di Rieti</t>
  </si>
  <si>
    <t>TABELLA PER IL CALCOLO AUTOMATICO DEGLI ONORARI DEI DIFENSORI AMMESSI AL  PATROCINIO A SPESE DELLO STATO, DICHIARATI IRREPERIBILI O IRREPERIBILI DI FATTO O INSOLVIBILI SECONDO I PARAMETRI DEL PROTOCOLLO DI INTESA SOTTOSCRITTO TRA IL TRIBUNALE DI RIETI, IL CONSIGLIO DELL'ORDINE DEGLI AVVOCATI DI RIETI, LA CAMERA PENALE DI RIETI E L'AIGA DI RIETI</t>
  </si>
  <si>
    <t>GIUDICE DI PACE</t>
  </si>
  <si>
    <t>DOPO AVER COMPILATO LE CELLE IN GRIGIO  SEGUENDO  LE INDICAZIONI SCRITTE IN CORSIVO STAMPARE LE PAGG. 1 E 2 DEL PRESENTE FILE E ALLEGARLE ALLA ISTANZA DI LIQUIDAZIONE (MODELLO DI ISTANZA A PAG.3 DEL PRESENTE FILE, DA STAMPARE E COMPILARE A MANO) PER CONSENTIRE AL GIUDICE LA VERIFICA DELLA CORRETTA APPLICAZIONE DEL PROTOCOLLO (IN CASO DI DEPOSITO DELL'ISTANZA IN UDIENZA, STAMPARE ANCHE PAG.4 IN DUPLICE COPIA, DA CONSEGNARE AL GIUDICE)</t>
  </si>
  <si>
    <t>CAMPO 1</t>
  </si>
  <si>
    <t>NUM RGNR</t>
  </si>
  <si>
    <t xml:space="preserve"> </t>
  </si>
  <si>
    <t>CAMPO 2</t>
  </si>
  <si>
    <t>NOME E COGNOME IMPUTATO</t>
  </si>
  <si>
    <t>NB: Inserire nella parte evidenziata in grigio  sotto "CAMPO 1"  il n. RGNR e nella parte evidenziata in grigio  sotto "CAMPO 2" il nome e cognome dell'imputato</t>
  </si>
  <si>
    <t>CAMPO 3</t>
  </si>
  <si>
    <t>TIPOLOGIA PROCESSO</t>
  </si>
  <si>
    <t>1 - sentenze ex art. 129 c.p.p. e art. 35</t>
  </si>
  <si>
    <t>2  -sentenze ex art. 129 c.p.p., con fase introduttiva</t>
  </si>
  <si>
    <t>3 - dibattimento ipotesi base</t>
  </si>
  <si>
    <t>4 - dibattimento ipotesi base con fase introduttiva</t>
  </si>
  <si>
    <t>5 – dibattimento ipotesi complessa (oltre tre testi esaminati)</t>
  </si>
  <si>
    <t>6 – dibattimento ipotesi complessa con fase introduttiva (oltre tre testi esaminati)</t>
  </si>
  <si>
    <t>NB: Inserire nella parte evidenziata in grigio  sotto "CAMPO 3"  il numero del tipo di processo celebrato</t>
  </si>
  <si>
    <t>CAMPO 4</t>
  </si>
  <si>
    <t>NUMERO DIFENSORI DI PARTE CIVILE</t>
  </si>
  <si>
    <r>
      <t xml:space="preserve">inserire nel </t>
    </r>
    <r>
      <rPr>
        <b/>
        <i/>
        <sz val="10"/>
        <color indexed="23"/>
        <rFont val="Calibri"/>
        <family val="2"/>
      </rPr>
      <t>"CAMPO 4"</t>
    </r>
    <r>
      <rPr>
        <i/>
        <sz val="10"/>
        <color indexed="23"/>
        <rFont val="Calibri"/>
        <family val="2"/>
      </rPr>
      <t xml:space="preserve"> il numero dei difensori di parti civili costituiti nel pp</t>
    </r>
  </si>
  <si>
    <t>CAMPO 5</t>
  </si>
  <si>
    <t>NUMERO IMPUTATI</t>
  </si>
  <si>
    <t>CAMPO 6</t>
  </si>
  <si>
    <t>NUMERO CAPI DI IMPUTAZIONE</t>
  </si>
  <si>
    <t>NB: per "NUMERO IMPUTATI" si intende il numero di tutti gli imputati del processo (inserirne il numero in cella A31)</t>
  </si>
  <si>
    <t>NB: per "NUMERO CAPI DI IMPUTAZIONE" (F31) si intende il numero delle imputazioni che riguardano il proprio assistito</t>
  </si>
  <si>
    <t>CAMPO 7</t>
  </si>
  <si>
    <t>UDIENZE TRATTAZIONE EFFETTIVA</t>
  </si>
  <si>
    <t>CAMPO 8</t>
  </si>
  <si>
    <t>NUMERO IMPUTATI ASSISTITI</t>
  </si>
  <si>
    <t>NB: sono "NON EFFETTIVE" le udienze di legittimo impedimento, astensione, mancanza giudice titolare o altre cause che determinano un mero e veloce rinvio incluse le udienze rinviate a causa di mancata citazione o assenza di testimoni (inserire il numero di udienze di trattazione effettiva in cella)</t>
  </si>
  <si>
    <t xml:space="preserve">NB: in base al "NUMERO DI IMPUTATI ASSISTITI" il compenso unico è aumentato per ogni soggetto oltre il primonella misura del 30%, fino a un massimo di 10 soggetti e del 5% per ogni soggetto oltre  i primi 10, fino a un massimo di 20 </t>
  </si>
  <si>
    <t>NB: la FASE DI STUDIO comprende l'esame e studio degli atti, le ispezioni dei luoghi, la iniziale ricercadi documenti, le consultazioni con il cliente, i colleghi o i consulenti, le relazioni o i pareri, scritti o orali, che esauriscano l'attività e sono resi in momento antecedente alla fase introduttiva</t>
  </si>
  <si>
    <t>NB: la FASE INTRODUTTIVA è caratterizzata dagli atti introduttivi quali esposti, denunce, querele, istanze, richieste, dichiarazioni, opposizioni, ricorsi, impugnazioni, memorie, intervento del responsabile civile e la citazione del responsabile civile</t>
  </si>
  <si>
    <t>NB: la FASE ISTRUTTORIA concerne le richieste, gli scritti, le partecipazioni o assistenze relative ad atti ed attività istruttorie procedimentali o processuali anche preliminari, rese anche in udienze pubbliche o in camera di consiglio, che sono funzionali alla ricerca di mezzi di prova, alla formazione della prova, comprese liste, citazioni e le relative notificazioni, l'esame dei consulenti, testimoni, indagati o imputati di reato connesso o collegato</t>
  </si>
  <si>
    <t>NB: la FASE DECISORIA riguarda le difese orali o scritte, le repliche, l'assistenza alla discussione delle altre parti processuali sia in camera di consiglio che in udienza pubblica</t>
  </si>
  <si>
    <t>TUTTO COME PREVISTO DALL'ART.12 C.3 DM 55\2014</t>
  </si>
  <si>
    <t>IN CASO DI DEPOSITO DELL'ISTANZA DI LIQUIDAZIONE IN CANCELLERIA</t>
  </si>
  <si>
    <t>STAMPARE LE PRIME 2 PAGINE DEL PRESENTE FILE E ALLEGARLE ALLA ISTANZA DI LIQUIDAZIONE</t>
  </si>
  <si>
    <t>PER CONSENTIRE AL GIUDICE LA VERIFICA DELLA CORRETTA APPLICAZIONE DEL PROTOCOLLO</t>
  </si>
  <si>
    <t>Procedimento penale n.</t>
  </si>
  <si>
    <t>21/21</t>
  </si>
  <si>
    <t>A carico di:</t>
  </si>
  <si>
    <t>pinco pallo</t>
  </si>
  <si>
    <t>RIGO</t>
  </si>
  <si>
    <t>TABELLA BASE</t>
  </si>
  <si>
    <t>IMPORTO</t>
  </si>
  <si>
    <t>UN TERZO</t>
  </si>
  <si>
    <t>TOTALE</t>
  </si>
  <si>
    <t>FASE DI STUDIO</t>
  </si>
  <si>
    <t>FASE INTRODUTTIVA</t>
  </si>
  <si>
    <t>FASE ISTRUTTORIA</t>
  </si>
  <si>
    <t>FASE DECISORIA</t>
  </si>
  <si>
    <t>TOTALE TABELLA BASE</t>
  </si>
  <si>
    <t>FATTORI CORRETTIVI</t>
  </si>
  <si>
    <t>%</t>
  </si>
  <si>
    <t>MAGGIOR.</t>
  </si>
  <si>
    <t>MAGGIORAZIONE PER DIFENSORI DI PARTI CIVILI</t>
  </si>
  <si>
    <t>MAGGIORAZIONE PER NUMERO DI IMPUTATI</t>
  </si>
  <si>
    <t>MAGGIORAZIONE PER N. CAPI IMPUTAZIONE</t>
  </si>
  <si>
    <t>MAGGIORAZIONE PER NUMERO DI UDIENZE</t>
  </si>
  <si>
    <t>MAGGIORAZ. PER N. DI IMPUTATI ASSISTITI</t>
  </si>
  <si>
    <t>ONORARI OLTRE S.G., CPA, IVA IMPORTO MAX LIQUIDABILE EX ART 82 DPR 115/2002</t>
  </si>
  <si>
    <t>LEGENDA DEI FATTORI CORRETTIVI DI MOLTIPLICAZIONE APPLICATI</t>
  </si>
  <si>
    <t>Rito collegiale: +50%</t>
  </si>
  <si>
    <t xml:space="preserve">Presenza parte civile: +30% per ogni difensore di parte civile </t>
  </si>
  <si>
    <t>Giudizio con oltre tre imputati: + 25%</t>
  </si>
  <si>
    <t>Giudizio con più di cinque capi di imputazione: + 30%</t>
  </si>
  <si>
    <t>Oltre quattro udienze di trattazione effettiva: 150€ ogni udienza oltre la quarta</t>
  </si>
  <si>
    <t>IN CASO DI DEPOSITO DELL'ISTANZA DI LIQUIDAZIONE IN UDIENZA</t>
  </si>
  <si>
    <t>OLTRE ALLE PRIME 2 PAGINE (CHE VANNO COMUNQUE SEMPRE ALLEGATE ALL'ISTANZA DI LIQUIDAZIONE)</t>
  </si>
  <si>
    <r>
      <t xml:space="preserve">STAMPARE ANCHE LA QUARTA PAGINA DEL PRESENTE FILE E CONSEGNARLA </t>
    </r>
    <r>
      <rPr>
        <b/>
        <u val="single"/>
        <sz val="10"/>
        <color indexed="8"/>
        <rFont val="Calibri"/>
        <family val="2"/>
      </rPr>
      <t>IN DUPLICE COPIA</t>
    </r>
    <r>
      <rPr>
        <sz val="10"/>
        <color indexed="8"/>
        <rFont val="Calibri"/>
        <family val="2"/>
      </rPr>
      <t xml:space="preserve"> AL GIUDICE</t>
    </r>
  </si>
  <si>
    <r>
      <t>CONTESTUALMENTE AL DEPOSITO DELL'ISTANZA DI LIQUIDAZIONE</t>
    </r>
    <r>
      <rPr>
        <sz val="4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(in modo da consentire l'emissione del decreto di liquidazione in udienza)</t>
    </r>
  </si>
  <si>
    <t>ISTANZA PER LA LIQUIDAZIONE DELL’ONORARIO AL DIFENSORE DI FIDUCIA/D’UFFICIO DI</t>
  </si>
  <si>
    <t>IMPUTATO AMMESSO AL PATROCINIO A SPESE DELLO STATO,</t>
  </si>
  <si>
    <t>DICHIARATO IRREPERIBILE, IRREPERIBILE DI FATTO O INSOLVIBILE</t>
  </si>
  <si>
    <t>Il sottoscritto                       , difensore Di</t>
  </si>
  <si>
    <t>(nata in )</t>
  </si>
  <si>
    <t>nel p.p. 1564/2016 RGNR dinanzi al Tribunale di Rieti</t>
  </si>
  <si>
    <t>irreperibile di fatto (come da documentazione allegata in copia);</t>
  </si>
  <si>
    <t>DICHIARA</t>
  </si>
  <si>
    <t>che la presente richiesta di liquidazione è conforme al Protocollo siglato in data …......... tra il Tribunale di</t>
  </si>
  <si>
    <t xml:space="preserve"> Rieti, il Consiglio dell'Ordine degli Avvocati di Rieti, la Camera Penale di Rieti e L'AIGA di Rieti;</t>
  </si>
  <si>
    <t xml:space="preserve">che i dati inseriti nei fogli di calcolo allegati alla presente richiesta corrispondono alle attività svolte </t>
  </si>
  <si>
    <t>nell'indicato p.p.</t>
  </si>
  <si>
    <t>CHIEDE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</si>
  <si>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</si>
  <si>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nella somma di euro</t>
  </si>
  <si>
    <t>oltre spese generali, C.P.A. e I.V.A.</t>
  </si>
  <si>
    <t>Avv. ______________________________________</t>
  </si>
  <si>
    <t>ALLEGATI</t>
  </si>
  <si>
    <t>1) documentazione richiamata nel corpo dell'istanza</t>
  </si>
  <si>
    <t>DATI AVVOCATO</t>
  </si>
  <si>
    <t>CF: ________________________________________</t>
  </si>
  <si>
    <t>PEC: _______________________________________</t>
  </si>
  <si>
    <t>EMAIL: ____________________________________</t>
  </si>
  <si>
    <t>TELEFONO: _________________________________</t>
  </si>
  <si>
    <t>FAX: _______________________________________</t>
  </si>
  <si>
    <t>INDIRIZZO: _________________________________</t>
  </si>
  <si>
    <t>N°___________/____R.G.Trib.                                                                      N°_______________/____R.G.N.R.</t>
  </si>
  <si>
    <t xml:space="preserve">                                                        TRIBUNALE DI RIETI</t>
  </si>
  <si>
    <t>DECRETO DI LIQUIDAZIONE DEGLI ONORARI DEL DIFENSORE</t>
  </si>
  <si>
    <t>Il Giudice    _________________________________________________</t>
  </si>
  <si>
    <t>esaminata l’istanza di liquidazione ed i relativi allegati depositati dall’avv._________________________</t>
  </si>
  <si>
    <t>in data ________________________________</t>
  </si>
  <si>
    <t>quale difensore di fiducia\ufficio di _______________________________________________</t>
  </si>
  <si>
    <t>(istanza che costituisce parte integrante del presente decreto)</t>
  </si>
  <si>
    <t>visto il D.P.R. 115/02 e il D.M. 55/2014</t>
  </si>
  <si>
    <t>considerata l'adesione al Protocollo di liquidazione degli onorari del Tribunale di Rieti datato ….........</t>
  </si>
  <si>
    <t>rilevato che l’attività per la quale si chiede il compenso è stata effettivamente svolta</t>
  </si>
  <si>
    <t>e corrisponde a quanto indicato nel file Excel prodotto dal difensore unitamente all'istanza</t>
  </si>
  <si>
    <t>LIQUIDA</t>
  </si>
  <si>
    <t>all’avv. ___________________________________________ la somma di € _____________________</t>
  </si>
  <si>
    <t>oltre spese generali, C.P.A ed I.V.A. come per legge.</t>
  </si>
  <si>
    <t>Dispone che il presente decreto -che pone a carico dell'Erario- sia notificato alle parti, salvo loro rinuncia.</t>
  </si>
  <si>
    <t>Manda alla Cancelleria per gli ulteriori adempimenti.</t>
  </si>
  <si>
    <t>Rieti,</t>
  </si>
  <si>
    <t xml:space="preserve">IL    GIUDICE                                 </t>
  </si>
  <si>
    <t>Depositato il:  ___________________</t>
  </si>
  <si>
    <t xml:space="preserve">                                   IL CANCELLIERE</t>
  </si>
  <si>
    <t>_________________________________</t>
  </si>
  <si>
    <t xml:space="preserve">                        ___________________________</t>
  </si>
  <si>
    <t>PROVVEDIMENTO  LETTO ALL’UDIENZA DEL  ________________</t>
  </si>
  <si>
    <t>LE PARTI PRENDONO VISIONE E SOTTOSCRIVONO PER RINUNCIA ALLA NOTIFICA</t>
  </si>
  <si>
    <t xml:space="preserve">IL DIFENSORE                          </t>
  </si>
  <si>
    <t>IL PUBBLICO MINISTERO</t>
  </si>
  <si>
    <t>________________________________</t>
  </si>
  <si>
    <t>____________________________</t>
  </si>
  <si>
    <t>SI RILASCIA COPIA DEL PRESENTE DECRETO AL DIFENSORE.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</si>
</sst>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#,##0.00\ ;\-#,##0.00\ ;&quot; -&quot;#\ ;@\ 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6"/>
      <color indexed="23"/>
      <name val="Calibri"/>
      <family val="2"/>
    </font>
    <font>
      <sz val="11"/>
      <color indexed="8"/>
      <name val="Arial"/>
      <family val="2"/>
    </font>
    <font>
      <b/>
      <sz val="9"/>
      <color indexed="63"/>
      <name val="Arial"/>
      <family val="2"/>
    </font>
    <font>
      <b/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i/>
      <sz val="9"/>
      <color indexed="23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  <font>
      <i/>
      <sz val="10"/>
      <color indexed="23"/>
      <name val="Calibri"/>
      <family val="2"/>
    </font>
    <font>
      <b/>
      <i/>
      <sz val="10"/>
      <color indexed="23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9"/>
      <name val="Calibri"/>
      <family val="2"/>
    </font>
    <font>
      <sz val="11"/>
      <color indexed="23"/>
      <name val="Calibri"/>
      <family val="2"/>
    </font>
    <font>
      <b/>
      <u val="doub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8"/>
      <name val="Calibri"/>
      <family val="2"/>
    </font>
    <font>
      <i/>
      <sz val="11"/>
      <color indexed="54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4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1" fillId="0" borderId="0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4" fillId="28" borderId="1" applyNumberFormat="0" applyAlignment="0" applyProtection="0"/>
    <xf numFmtId="173" fontId="1" fillId="0" borderId="0">
      <alignment/>
      <protection/>
    </xf>
    <xf numFmtId="169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 locked="0"/>
    </xf>
    <xf numFmtId="0" fontId="2" fillId="33" borderId="0" xfId="44" applyNumberFormat="1" applyFont="1" applyFill="1" applyBorder="1" applyAlignment="1" applyProtection="1">
      <alignment horizontal="center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1" fillId="33" borderId="0" xfId="44" applyNumberFormat="1" applyFont="1" applyFill="1" applyBorder="1" applyAlignment="1" applyProtection="1">
      <alignment/>
      <protection locked="0"/>
    </xf>
    <xf numFmtId="0" fontId="6" fillId="33" borderId="0" xfId="43" applyNumberFormat="1" applyFont="1" applyFill="1" applyAlignment="1">
      <alignment horizontal="center"/>
      <protection/>
    </xf>
    <xf numFmtId="0" fontId="8" fillId="33" borderId="0" xfId="44" applyNumberFormat="1" applyFont="1" applyFill="1" applyBorder="1" applyAlignment="1" applyProtection="1">
      <alignment horizontal="center"/>
      <protection/>
    </xf>
    <xf numFmtId="0" fontId="3" fillId="0" borderId="0" xfId="44" applyNumberFormat="1" applyFont="1" applyFill="1" applyBorder="1" applyAlignment="1" applyProtection="1">
      <alignment/>
      <protection locked="0"/>
    </xf>
    <xf numFmtId="0" fontId="10" fillId="0" borderId="0" xfId="44" applyNumberFormat="1" applyFont="1" applyFill="1" applyBorder="1" applyAlignment="1" applyProtection="1">
      <alignment/>
      <protection/>
    </xf>
    <xf numFmtId="0" fontId="12" fillId="0" borderId="0" xfId="36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14" fillId="0" borderId="0" xfId="44" applyNumberFormat="1" applyFont="1" applyFill="1" applyBorder="1" applyAlignment="1" applyProtection="1">
      <alignment/>
      <protection/>
    </xf>
    <xf numFmtId="0" fontId="15" fillId="34" borderId="10" xfId="44" applyNumberFormat="1" applyFont="1" applyFill="1" applyBorder="1" applyAlignment="1" applyProtection="1">
      <alignment/>
      <protection/>
    </xf>
    <xf numFmtId="0" fontId="16" fillId="0" borderId="0" xfId="44" applyNumberFormat="1" applyFont="1" applyFill="1" applyBorder="1" applyAlignment="1" applyProtection="1">
      <alignment/>
      <protection/>
    </xf>
    <xf numFmtId="49" fontId="1" fillId="35" borderId="11" xfId="44" applyNumberFormat="1" applyFont="1" applyFill="1" applyBorder="1" applyAlignment="1" applyProtection="1">
      <alignment/>
      <protection locked="0"/>
    </xf>
    <xf numFmtId="0" fontId="1" fillId="0" borderId="12" xfId="44" applyNumberFormat="1" applyFont="1" applyFill="1" applyBorder="1" applyAlignment="1" applyProtection="1">
      <alignment/>
      <protection/>
    </xf>
    <xf numFmtId="0" fontId="1" fillId="0" borderId="13" xfId="44" applyNumberFormat="1" applyFont="1" applyFill="1" applyBorder="1" applyAlignment="1" applyProtection="1">
      <alignment/>
      <protection locked="0"/>
    </xf>
    <xf numFmtId="0" fontId="1" fillId="34" borderId="14" xfId="44" applyNumberFormat="1" applyFont="1" applyFill="1" applyBorder="1" applyAlignment="1" applyProtection="1">
      <alignment/>
      <protection/>
    </xf>
    <xf numFmtId="0" fontId="3" fillId="35" borderId="15" xfId="44" applyNumberFormat="1" applyFont="1" applyFill="1" applyBorder="1" applyAlignment="1" applyProtection="1">
      <alignment/>
      <protection locked="0"/>
    </xf>
    <xf numFmtId="0" fontId="1" fillId="0" borderId="15" xfId="44" applyNumberFormat="1" applyFont="1" applyFill="1" applyBorder="1" applyAlignment="1" applyProtection="1">
      <alignment/>
      <protection/>
    </xf>
    <xf numFmtId="0" fontId="1" fillId="0" borderId="15" xfId="44" applyNumberFormat="1" applyFont="1" applyFill="1" applyBorder="1" applyAlignment="1" applyProtection="1">
      <alignment/>
      <protection locked="0"/>
    </xf>
    <xf numFmtId="0" fontId="1" fillId="0" borderId="11" xfId="44" applyNumberFormat="1" applyFont="1" applyFill="1" applyBorder="1" applyAlignment="1" applyProtection="1">
      <alignment/>
      <protection/>
    </xf>
    <xf numFmtId="0" fontId="3" fillId="35" borderId="11" xfId="0" applyNumberFormat="1" applyFont="1" applyFill="1" applyBorder="1" applyAlignment="1" applyProtection="1">
      <alignment/>
      <protection locked="0"/>
    </xf>
    <xf numFmtId="0" fontId="1" fillId="0" borderId="13" xfId="44" applyNumberFormat="1" applyFont="1" applyFill="1" applyBorder="1" applyAlignment="1" applyProtection="1">
      <alignment/>
      <protection/>
    </xf>
    <xf numFmtId="0" fontId="17" fillId="0" borderId="0" xfId="44" applyNumberFormat="1" applyFont="1" applyFill="1" applyBorder="1" applyAlignment="1" applyProtection="1">
      <alignment/>
      <protection/>
    </xf>
    <xf numFmtId="0" fontId="19" fillId="0" borderId="0" xfId="44" applyNumberFormat="1" applyFont="1" applyFill="1" applyBorder="1" applyAlignment="1" applyProtection="1">
      <alignment/>
      <protection/>
    </xf>
    <xf numFmtId="0" fontId="20" fillId="0" borderId="0" xfId="44" applyNumberFormat="1" applyFont="1" applyFill="1" applyBorder="1" applyAlignment="1" applyProtection="1">
      <alignment/>
      <protection locked="0"/>
    </xf>
    <xf numFmtId="0" fontId="3" fillId="35" borderId="11" xfId="44" applyNumberFormat="1" applyFont="1" applyFill="1" applyBorder="1" applyAlignment="1" applyProtection="1">
      <alignment/>
      <protection locked="0"/>
    </xf>
    <xf numFmtId="0" fontId="20" fillId="33" borderId="0" xfId="44" applyNumberFormat="1" applyFont="1" applyFill="1" applyBorder="1" applyAlignment="1" applyProtection="1">
      <alignment/>
      <protection locked="0"/>
    </xf>
    <xf numFmtId="0" fontId="22" fillId="0" borderId="0" xfId="44" applyNumberFormat="1" applyFont="1" applyFill="1" applyBorder="1" applyAlignment="1" applyProtection="1">
      <alignment/>
      <protection locked="0"/>
    </xf>
    <xf numFmtId="0" fontId="23" fillId="0" borderId="16" xfId="44" applyNumberFormat="1" applyFont="1" applyFill="1" applyBorder="1" applyAlignment="1" applyProtection="1">
      <alignment/>
      <protection/>
    </xf>
    <xf numFmtId="0" fontId="20" fillId="0" borderId="0" xfId="44" applyNumberFormat="1" applyFont="1" applyFill="1" applyBorder="1" applyAlignment="1" applyProtection="1">
      <alignment/>
      <protection/>
    </xf>
    <xf numFmtId="0" fontId="20" fillId="0" borderId="17" xfId="44" applyNumberFormat="1" applyFont="1" applyFill="1" applyBorder="1" applyAlignment="1" applyProtection="1">
      <alignment/>
      <protection/>
    </xf>
    <xf numFmtId="0" fontId="24" fillId="35" borderId="18" xfId="44" applyNumberFormat="1" applyFont="1" applyFill="1" applyBorder="1" applyAlignment="1" applyProtection="1">
      <alignment/>
      <protection/>
    </xf>
    <xf numFmtId="0" fontId="19" fillId="35" borderId="19" xfId="44" applyNumberFormat="1" applyFont="1" applyFill="1" applyBorder="1" applyAlignment="1" applyProtection="1">
      <alignment/>
      <protection/>
    </xf>
    <xf numFmtId="0" fontId="19" fillId="35" borderId="20" xfId="44" applyNumberFormat="1" applyFont="1" applyFill="1" applyBorder="1" applyAlignment="1" applyProtection="1">
      <alignment/>
      <protection/>
    </xf>
    <xf numFmtId="0" fontId="25" fillId="35" borderId="16" xfId="36" applyNumberFormat="1" applyFont="1" applyFill="1" applyBorder="1" applyAlignment="1" applyProtection="1">
      <alignment/>
      <protection/>
    </xf>
    <xf numFmtId="0" fontId="19" fillId="35" borderId="0" xfId="44" applyNumberFormat="1" applyFont="1" applyFill="1" applyBorder="1" applyAlignment="1" applyProtection="1">
      <alignment/>
      <protection/>
    </xf>
    <xf numFmtId="0" fontId="19" fillId="35" borderId="17" xfId="44" applyNumberFormat="1" applyFont="1" applyFill="1" applyBorder="1" applyAlignment="1" applyProtection="1">
      <alignment/>
      <protection/>
    </xf>
    <xf numFmtId="0" fontId="26" fillId="35" borderId="21" xfId="44" applyNumberFormat="1" applyFont="1" applyFill="1" applyBorder="1" applyAlignment="1" applyProtection="1">
      <alignment/>
      <protection/>
    </xf>
    <xf numFmtId="0" fontId="19" fillId="35" borderId="22" xfId="44" applyNumberFormat="1" applyFont="1" applyFill="1" applyBorder="1" applyAlignment="1" applyProtection="1">
      <alignment/>
      <protection/>
    </xf>
    <xf numFmtId="0" fontId="19" fillId="35" borderId="23" xfId="44" applyNumberFormat="1" applyFont="1" applyFill="1" applyBorder="1" applyAlignment="1" applyProtection="1">
      <alignment/>
      <protection/>
    </xf>
    <xf numFmtId="0" fontId="3" fillId="0" borderId="18" xfId="44" applyNumberFormat="1" applyFont="1" applyFill="1" applyBorder="1" applyAlignment="1" applyProtection="1">
      <alignment/>
      <protection/>
    </xf>
    <xf numFmtId="0" fontId="1" fillId="0" borderId="19" xfId="44" applyNumberFormat="1" applyFont="1" applyFill="1" applyBorder="1" applyAlignment="1" applyProtection="1">
      <alignment/>
      <protection/>
    </xf>
    <xf numFmtId="0" fontId="3" fillId="0" borderId="19" xfId="44" applyNumberFormat="1" applyFont="1" applyFill="1" applyBorder="1" applyAlignment="1" applyProtection="1">
      <alignment horizontal="left"/>
      <protection/>
    </xf>
    <xf numFmtId="0" fontId="1" fillId="0" borderId="20" xfId="44" applyNumberFormat="1" applyFont="1" applyFill="1" applyBorder="1" applyAlignment="1" applyProtection="1">
      <alignment/>
      <protection/>
    </xf>
    <xf numFmtId="0" fontId="3" fillId="0" borderId="16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left"/>
      <protection/>
    </xf>
    <xf numFmtId="0" fontId="1" fillId="0" borderId="17" xfId="44" applyNumberFormat="1" applyFont="1" applyFill="1" applyBorder="1" applyAlignment="1" applyProtection="1">
      <alignment/>
      <protection/>
    </xf>
    <xf numFmtId="49" fontId="3" fillId="0" borderId="0" xfId="44" applyNumberFormat="1" applyFont="1" applyFill="1" applyBorder="1" applyAlignment="1" applyProtection="1">
      <alignment/>
      <protection/>
    </xf>
    <xf numFmtId="0" fontId="1" fillId="0" borderId="21" xfId="44" applyNumberFormat="1" applyFont="1" applyFill="1" applyBorder="1" applyAlignment="1" applyProtection="1">
      <alignment/>
      <protection/>
    </xf>
    <xf numFmtId="0" fontId="1" fillId="0" borderId="22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/>
      <protection/>
    </xf>
    <xf numFmtId="0" fontId="1" fillId="0" borderId="21" xfId="44" applyNumberFormat="1" applyFont="1" applyFill="1" applyBorder="1" applyAlignment="1" applyProtection="1">
      <alignment horizontal="center"/>
      <protection/>
    </xf>
    <xf numFmtId="0" fontId="1" fillId="0" borderId="22" xfId="44" applyNumberFormat="1" applyFont="1" applyFill="1" applyBorder="1" applyAlignment="1" applyProtection="1">
      <alignment horizontal="center"/>
      <protection/>
    </xf>
    <xf numFmtId="172" fontId="1" fillId="0" borderId="22" xfId="44" applyNumberFormat="1" applyFont="1" applyFill="1" applyBorder="1" applyAlignment="1" applyProtection="1">
      <alignment horizontal="center"/>
      <protection/>
    </xf>
    <xf numFmtId="0" fontId="1" fillId="0" borderId="23" xfId="44" applyNumberFormat="1" applyFont="1" applyFill="1" applyBorder="1" applyAlignment="1" applyProtection="1">
      <alignment horizontal="center"/>
      <protection/>
    </xf>
    <xf numFmtId="0" fontId="1" fillId="0" borderId="16" xfId="44" applyNumberFormat="1" applyFont="1" applyFill="1" applyBorder="1" applyAlignment="1" applyProtection="1">
      <alignment horizontal="center"/>
      <protection/>
    </xf>
    <xf numFmtId="173" fontId="1" fillId="0" borderId="0" xfId="46" applyNumberFormat="1" applyFont="1" applyFill="1" applyBorder="1" applyAlignment="1" applyProtection="1">
      <alignment/>
      <protection/>
    </xf>
    <xf numFmtId="173" fontId="1" fillId="0" borderId="0" xfId="44" applyNumberFormat="1" applyFont="1" applyFill="1" applyBorder="1" applyAlignment="1" applyProtection="1">
      <alignment/>
      <protection/>
    </xf>
    <xf numFmtId="173" fontId="1" fillId="0" borderId="17" xfId="44" applyNumberFormat="1" applyFont="1" applyFill="1" applyBorder="1" applyAlignment="1" applyProtection="1">
      <alignment/>
      <protection/>
    </xf>
    <xf numFmtId="173" fontId="1" fillId="0" borderId="22" xfId="46" applyNumberFormat="1" applyFont="1" applyFill="1" applyBorder="1" applyAlignment="1" applyProtection="1">
      <alignment/>
      <protection/>
    </xf>
    <xf numFmtId="0" fontId="1" fillId="0" borderId="24" xfId="44" applyNumberFormat="1" applyFont="1" applyFill="1" applyBorder="1" applyAlignment="1" applyProtection="1">
      <alignment/>
      <protection/>
    </xf>
    <xf numFmtId="0" fontId="3" fillId="0" borderId="25" xfId="44" applyNumberFormat="1" applyFont="1" applyFill="1" applyBorder="1" applyAlignment="1" applyProtection="1">
      <alignment/>
      <protection/>
    </xf>
    <xf numFmtId="0" fontId="1" fillId="0" borderId="25" xfId="44" applyNumberFormat="1" applyFont="1" applyFill="1" applyBorder="1" applyAlignment="1" applyProtection="1">
      <alignment/>
      <protection/>
    </xf>
    <xf numFmtId="173" fontId="1" fillId="0" borderId="25" xfId="46" applyNumberFormat="1" applyFont="1" applyFill="1" applyBorder="1" applyAlignment="1" applyProtection="1">
      <alignment/>
      <protection/>
    </xf>
    <xf numFmtId="173" fontId="3" fillId="0" borderId="26" xfId="44" applyNumberFormat="1" applyFont="1" applyFill="1" applyBorder="1" applyAlignment="1" applyProtection="1">
      <alignment/>
      <protection/>
    </xf>
    <xf numFmtId="0" fontId="1" fillId="0" borderId="16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" fillId="0" borderId="17" xfId="44" applyNumberFormat="1" applyFont="1" applyFill="1" applyBorder="1" applyAlignment="1" applyProtection="1">
      <alignment horizontal="center"/>
      <protection/>
    </xf>
    <xf numFmtId="0" fontId="1" fillId="36" borderId="22" xfId="44" applyNumberFormat="1" applyFont="1" applyFill="1" applyBorder="1" applyAlignment="1" applyProtection="1">
      <alignment/>
      <protection/>
    </xf>
    <xf numFmtId="0" fontId="3" fillId="36" borderId="22" xfId="44" applyNumberFormat="1" applyFont="1" applyFill="1" applyBorder="1" applyAlignment="1" applyProtection="1">
      <alignment/>
      <protection/>
    </xf>
    <xf numFmtId="173" fontId="27" fillId="36" borderId="23" xfId="44" applyNumberFormat="1" applyFont="1" applyFill="1" applyBorder="1" applyAlignment="1" applyProtection="1">
      <alignment/>
      <protection/>
    </xf>
    <xf numFmtId="0" fontId="5" fillId="0" borderId="17" xfId="43" applyBorder="1">
      <alignment/>
      <protection/>
    </xf>
    <xf numFmtId="173" fontId="3" fillId="0" borderId="27" xfId="44" applyNumberFormat="1" applyFont="1" applyFill="1" applyBorder="1" applyAlignment="1" applyProtection="1">
      <alignment/>
      <protection/>
    </xf>
    <xf numFmtId="173" fontId="3" fillId="0" borderId="17" xfId="44" applyNumberFormat="1" applyFont="1" applyFill="1" applyBorder="1" applyAlignment="1" applyProtection="1">
      <alignment/>
      <protection/>
    </xf>
    <xf numFmtId="0" fontId="20" fillId="0" borderId="16" xfId="44" applyNumberFormat="1" applyFont="1" applyFill="1" applyBorder="1" applyAlignment="1" applyProtection="1">
      <alignment/>
      <protection/>
    </xf>
    <xf numFmtId="0" fontId="20" fillId="0" borderId="21" xfId="44" applyNumberFormat="1" applyFont="1" applyFill="1" applyBorder="1" applyAlignment="1" applyProtection="1">
      <alignment/>
      <protection/>
    </xf>
    <xf numFmtId="0" fontId="20" fillId="0" borderId="22" xfId="44" applyNumberFormat="1" applyFont="1" applyFill="1" applyBorder="1" applyAlignment="1" applyProtection="1">
      <alignment/>
      <protection/>
    </xf>
    <xf numFmtId="0" fontId="20" fillId="0" borderId="23" xfId="44" applyNumberFormat="1" applyFont="1" applyFill="1" applyBorder="1" applyAlignment="1" applyProtection="1">
      <alignment/>
      <protection/>
    </xf>
    <xf numFmtId="0" fontId="29" fillId="35" borderId="18" xfId="44" applyNumberFormat="1" applyFont="1" applyFill="1" applyBorder="1" applyAlignment="1" applyProtection="1">
      <alignment/>
      <protection/>
    </xf>
    <xf numFmtId="0" fontId="20" fillId="35" borderId="19" xfId="44" applyNumberFormat="1" applyFont="1" applyFill="1" applyBorder="1" applyAlignment="1" applyProtection="1">
      <alignment/>
      <protection/>
    </xf>
    <xf numFmtId="0" fontId="20" fillId="35" borderId="20" xfId="44" applyNumberFormat="1" applyFont="1" applyFill="1" applyBorder="1" applyAlignment="1" applyProtection="1">
      <alignment/>
      <protection/>
    </xf>
    <xf numFmtId="0" fontId="20" fillId="35" borderId="16" xfId="44" applyNumberFormat="1" applyFont="1" applyFill="1" applyBorder="1" applyAlignment="1" applyProtection="1">
      <alignment/>
      <protection/>
    </xf>
    <xf numFmtId="0" fontId="20" fillId="35" borderId="0" xfId="44" applyNumberFormat="1" applyFont="1" applyFill="1" applyBorder="1" applyAlignment="1" applyProtection="1">
      <alignment/>
      <protection/>
    </xf>
    <xf numFmtId="0" fontId="20" fillId="35" borderId="17" xfId="44" applyNumberFormat="1" applyFont="1" applyFill="1" applyBorder="1" applyAlignment="1" applyProtection="1">
      <alignment/>
      <protection/>
    </xf>
    <xf numFmtId="0" fontId="20" fillId="35" borderId="21" xfId="44" applyNumberFormat="1" applyFont="1" applyFill="1" applyBorder="1" applyAlignment="1" applyProtection="1">
      <alignment/>
      <protection/>
    </xf>
    <xf numFmtId="0" fontId="20" fillId="35" borderId="22" xfId="44" applyNumberFormat="1" applyFont="1" applyFill="1" applyBorder="1" applyAlignment="1" applyProtection="1">
      <alignment/>
      <protection/>
    </xf>
    <xf numFmtId="0" fontId="20" fillId="35" borderId="23" xfId="44" applyNumberFormat="1" applyFont="1" applyFill="1" applyBorder="1" applyAlignment="1" applyProtection="1">
      <alignment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  <xf numFmtId="0" fontId="20" fillId="0" borderId="0" xfId="44" applyNumberFormat="1" applyFont="1" applyFill="1" applyBorder="1" applyAlignment="1" applyProtection="1">
      <alignment horizontal="center"/>
      <protection/>
    </xf>
    <xf numFmtId="173" fontId="20" fillId="0" borderId="0" xfId="44" applyNumberFormat="1" applyFont="1" applyFill="1" applyBorder="1" applyAlignment="1" applyProtection="1">
      <alignment/>
      <protection/>
    </xf>
    <xf numFmtId="0" fontId="3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13" fillId="0" borderId="0" xfId="36" applyNumberFormat="1" applyFont="1" applyFill="1" applyBorder="1" applyAlignment="1" applyProtection="1">
      <alignment horizontal="justify" wrapText="1"/>
      <protection/>
    </xf>
    <xf numFmtId="0" fontId="3" fillId="34" borderId="28" xfId="44" applyNumberFormat="1" applyFont="1" applyFill="1" applyBorder="1" applyAlignment="1" applyProtection="1">
      <alignment horizontal="center"/>
      <protection/>
    </xf>
    <xf numFmtId="0" fontId="4" fillId="33" borderId="0" xfId="44" applyNumberFormat="1" applyFont="1" applyFill="1" applyBorder="1" applyAlignment="1" applyProtection="1">
      <alignment horizontal="center"/>
      <protection/>
    </xf>
    <xf numFmtId="0" fontId="7" fillId="33" borderId="0" xfId="44" applyNumberFormat="1" applyFont="1" applyFill="1" applyBorder="1" applyAlignment="1" applyProtection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9" fillId="0" borderId="0" xfId="44" applyNumberFormat="1" applyFont="1" applyFill="1" applyBorder="1" applyAlignment="1" applyProtection="1">
      <alignment horizontal="justify" wrapText="1"/>
      <protection/>
    </xf>
    <xf numFmtId="0" fontId="1" fillId="0" borderId="29" xfId="44" applyNumberFormat="1" applyFont="1" applyFill="1" applyBorder="1" applyAlignment="1" applyProtection="1">
      <alignment horizontal="left"/>
      <protection/>
    </xf>
    <xf numFmtId="0" fontId="5" fillId="35" borderId="30" xfId="43" applyNumberFormat="1" applyFill="1" applyBorder="1">
      <alignment/>
      <protection/>
    </xf>
    <xf numFmtId="0" fontId="17" fillId="0" borderId="31" xfId="44" applyNumberFormat="1" applyFont="1" applyFill="1" applyBorder="1" applyAlignment="1" applyProtection="1">
      <alignment horizontal="left" wrapText="1"/>
      <protection/>
    </xf>
    <xf numFmtId="0" fontId="3" fillId="34" borderId="28" xfId="44" applyNumberFormat="1" applyFont="1" applyFill="1" applyBorder="1" applyAlignment="1" applyProtection="1">
      <alignment horizontal="center"/>
      <protection locked="0"/>
    </xf>
    <xf numFmtId="0" fontId="1" fillId="0" borderId="32" xfId="44" applyNumberFormat="1" applyFont="1" applyFill="1" applyBorder="1" applyAlignment="1" applyProtection="1">
      <alignment horizontal="left"/>
      <protection/>
    </xf>
    <xf numFmtId="0" fontId="17" fillId="0" borderId="0" xfId="44" applyNumberFormat="1" applyFont="1" applyFill="1" applyBorder="1" applyAlignment="1" applyProtection="1">
      <alignment horizontal="left"/>
      <protection/>
    </xf>
    <xf numFmtId="0" fontId="1" fillId="0" borderId="13" xfId="44" applyNumberFormat="1" applyFont="1" applyFill="1" applyBorder="1" applyAlignment="1" applyProtection="1">
      <alignment horizontal="left"/>
      <protection/>
    </xf>
    <xf numFmtId="0" fontId="17" fillId="0" borderId="33" xfId="44" applyNumberFormat="1" applyFont="1" applyFill="1" applyBorder="1" applyAlignment="1" applyProtection="1">
      <alignment horizontal="left"/>
      <protection/>
    </xf>
    <xf numFmtId="0" fontId="17" fillId="0" borderId="34" xfId="44" applyNumberFormat="1" applyFont="1" applyFill="1" applyBorder="1" applyAlignment="1" applyProtection="1">
      <alignment horizontal="left" wrapText="1"/>
      <protection/>
    </xf>
    <xf numFmtId="0" fontId="3" fillId="0" borderId="25" xfId="44" applyNumberFormat="1" applyFont="1" applyFill="1" applyBorder="1" applyAlignment="1" applyProtection="1">
      <alignment horizontal="center"/>
      <protection/>
    </xf>
    <xf numFmtId="0" fontId="1" fillId="0" borderId="19" xfId="44" applyNumberFormat="1" applyFont="1" applyFill="1" applyBorder="1" applyAlignment="1" applyProtection="1">
      <alignment horizontal="left"/>
      <protection/>
    </xf>
    <xf numFmtId="0" fontId="21" fillId="0" borderId="34" xfId="44" applyNumberFormat="1" applyFont="1" applyFill="1" applyBorder="1" applyAlignment="1" applyProtection="1">
      <alignment horizontal="left" wrapText="1"/>
      <protection/>
    </xf>
    <xf numFmtId="0" fontId="28" fillId="35" borderId="35" xfId="44" applyNumberFormat="1" applyFont="1" applyFill="1" applyBorder="1" applyAlignment="1" applyProtection="1">
      <alignment horizontal="center"/>
      <protection/>
    </xf>
    <xf numFmtId="0" fontId="32" fillId="0" borderId="0" xfId="44" applyNumberFormat="1" applyFont="1" applyFill="1" applyBorder="1" applyAlignment="1" applyProtection="1">
      <alignment horizontal="center"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  <xf numFmtId="0" fontId="1" fillId="0" borderId="0" xfId="44" applyNumberFormat="1" applyFont="1" applyFill="1" applyBorder="1" applyAlignment="1" applyProtection="1">
      <alignment horizontal="left"/>
      <protection/>
    </xf>
    <xf numFmtId="0" fontId="1" fillId="0" borderId="22" xfId="44" applyNumberFormat="1" applyFont="1" applyFill="1" applyBorder="1" applyAlignment="1" applyProtection="1">
      <alignment horizontal="left"/>
      <protection/>
    </xf>
    <xf numFmtId="0" fontId="3" fillId="0" borderId="36" xfId="44" applyNumberFormat="1" applyFont="1" applyFill="1" applyBorder="1" applyAlignment="1" applyProtection="1">
      <alignment horizontal="left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20" fillId="0" borderId="0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Excel Built-in Normal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7171"/>
      <rgbColor rgb="00800080"/>
      <rgbColor rgb="00008080"/>
      <rgbColor rgb="00C0C0C0"/>
      <rgbColor rgb="00808080"/>
      <rgbColor rgb="009999FF"/>
      <rgbColor rgb="00993366"/>
      <rgbColor rgb="00FFFFCC"/>
      <rgbColor rgb="00DDEBF7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542925</xdr:colOff>
      <xdr:row>14</xdr:row>
      <xdr:rowOff>0</xdr:rowOff>
    </xdr:from>
    <xdr:to>
      <xdr:col>30</xdr:col>
      <xdr:colOff>104775</xdr:colOff>
      <xdr:row>15</xdr:row>
      <xdr:rowOff>123825</xdr:rowOff>
    </xdr:to>
    <xdr:sp>
      <xdr:nvSpPr>
        <xdr:cNvPr id="1" name="CasellaDiTesto 1"/>
        <xdr:cNvSpPr>
          <a:spLocks/>
        </xdr:cNvSpPr>
      </xdr:nvSpPr>
      <xdr:spPr>
        <a:xfrm>
          <a:off x="19107150" y="2647950"/>
          <a:ext cx="180975" cy="3143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158</xdr:row>
      <xdr:rowOff>0</xdr:rowOff>
    </xdr:from>
    <xdr:to>
      <xdr:col>5</xdr:col>
      <xdr:colOff>276225</xdr:colOff>
      <xdr:row>159</xdr:row>
      <xdr:rowOff>133350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9851350"/>
          <a:ext cx="323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0</xdr:row>
      <xdr:rowOff>66675</xdr:rowOff>
    </xdr:from>
    <xdr:to>
      <xdr:col>4</xdr:col>
      <xdr:colOff>152400</xdr:colOff>
      <xdr:row>3</xdr:row>
      <xdr:rowOff>19050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6675"/>
          <a:ext cx="504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304800</xdr:colOff>
      <xdr:row>2</xdr:row>
      <xdr:rowOff>200025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0"/>
          <a:ext cx="9525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781050</xdr:colOff>
      <xdr:row>2</xdr:row>
      <xdr:rowOff>171450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0"/>
          <a:ext cx="6191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107" zoomScaleNormal="107" zoomScaleSheetLayoutView="107" zoomScalePageLayoutView="0" workbookViewId="0" topLeftCell="A1">
      <selection activeCell="A20" sqref="A20"/>
    </sheetView>
  </sheetViews>
  <sheetFormatPr defaultColWidth="9.28125" defaultRowHeight="12.75"/>
  <cols>
    <col min="1" max="1" width="10.8515625" style="1" customWidth="1"/>
    <col min="2" max="2" width="7.8515625" style="1" customWidth="1"/>
    <col min="3" max="3" width="9.7109375" style="1" customWidth="1"/>
    <col min="4" max="4" width="13.57421875" style="1" customWidth="1"/>
    <col min="5" max="5" width="3.28125" style="1" customWidth="1"/>
    <col min="6" max="8" width="9.7109375" style="1" customWidth="1"/>
    <col min="9" max="9" width="18.28125" style="1" customWidth="1"/>
    <col min="10" max="16384" width="9.28125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97"/>
      <c r="H1" s="97"/>
      <c r="I1" s="4"/>
    </row>
    <row r="2" spans="1:9" ht="15">
      <c r="A2" s="4"/>
      <c r="B2" s="5"/>
      <c r="C2" s="5"/>
      <c r="D2" s="5"/>
      <c r="E2" s="5"/>
      <c r="F2" s="98" t="s">
        <v>1</v>
      </c>
      <c r="G2" s="98" t="s">
        <v>1</v>
      </c>
      <c r="H2" s="6"/>
      <c r="I2" s="4"/>
    </row>
    <row r="3" spans="1:10" ht="16.5" customHeight="1">
      <c r="A3" s="3"/>
      <c r="B3" s="3"/>
      <c r="C3" s="3"/>
      <c r="D3" s="3"/>
      <c r="E3" s="3"/>
      <c r="F3" s="99" t="s">
        <v>2</v>
      </c>
      <c r="G3" s="99" t="s">
        <v>2</v>
      </c>
      <c r="H3" s="6"/>
      <c r="I3" s="4"/>
      <c r="J3" s="7"/>
    </row>
    <row r="4" spans="1:10" ht="12.7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7"/>
    </row>
    <row r="5" spans="1:9" ht="1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5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5.7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9"/>
      <c r="B8" s="10"/>
      <c r="C8" s="94" t="s">
        <v>4</v>
      </c>
      <c r="D8" s="94"/>
      <c r="E8" s="94"/>
      <c r="F8" s="94"/>
      <c r="G8" s="94"/>
      <c r="H8" s="94"/>
      <c r="I8" s="10"/>
    </row>
    <row r="9" spans="1:9" ht="12.75" customHeight="1">
      <c r="A9" s="95" t="s">
        <v>5</v>
      </c>
      <c r="B9" s="95"/>
      <c r="C9" s="95"/>
      <c r="D9" s="95"/>
      <c r="E9" s="95"/>
      <c r="F9" s="95"/>
      <c r="G9" s="95"/>
      <c r="H9" s="95"/>
      <c r="I9" s="95"/>
    </row>
    <row r="10" spans="1:9" ht="1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1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15">
      <c r="A14" s="11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12" t="s">
        <v>6</v>
      </c>
      <c r="B15" s="96" t="s">
        <v>7</v>
      </c>
      <c r="C15" s="96"/>
      <c r="D15" s="13" t="s">
        <v>8</v>
      </c>
      <c r="E15" s="10"/>
      <c r="F15" s="12" t="s">
        <v>9</v>
      </c>
      <c r="G15" s="96" t="s">
        <v>10</v>
      </c>
      <c r="H15" s="96"/>
      <c r="I15" s="96"/>
    </row>
    <row r="16" spans="1:9" ht="15">
      <c r="A16" s="14"/>
      <c r="B16" s="15"/>
      <c r="C16" s="16"/>
      <c r="D16" s="10"/>
      <c r="E16" s="10"/>
      <c r="F16" s="102"/>
      <c r="G16" s="102"/>
      <c r="H16" s="102"/>
      <c r="I16" s="102"/>
    </row>
    <row r="17" spans="1:9" ht="12.75" customHeight="1">
      <c r="A17" s="103" t="s">
        <v>11</v>
      </c>
      <c r="B17" s="103"/>
      <c r="C17" s="103"/>
      <c r="D17" s="103"/>
      <c r="E17" s="103"/>
      <c r="F17" s="103"/>
      <c r="G17" s="103"/>
      <c r="H17" s="103"/>
      <c r="I17" s="103"/>
    </row>
    <row r="18" spans="1:9" ht="15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15">
      <c r="A19" s="12" t="s">
        <v>12</v>
      </c>
      <c r="B19" s="17"/>
      <c r="C19" s="104" t="s">
        <v>13</v>
      </c>
      <c r="D19" s="104"/>
      <c r="E19" s="104"/>
      <c r="F19" s="104"/>
      <c r="G19" s="104"/>
      <c r="H19" s="104"/>
      <c r="I19" s="104"/>
    </row>
    <row r="20" spans="1:9" ht="15">
      <c r="A20" s="18">
        <v>1</v>
      </c>
      <c r="B20" s="10"/>
      <c r="C20" s="105" t="s">
        <v>14</v>
      </c>
      <c r="D20" s="105"/>
      <c r="E20" s="105"/>
      <c r="F20" s="105"/>
      <c r="G20" s="105"/>
      <c r="H20" s="105"/>
      <c r="I20" s="105"/>
    </row>
    <row r="21" spans="1:9" ht="15">
      <c r="A21" s="19"/>
      <c r="B21" s="10"/>
      <c r="C21" s="101" t="s">
        <v>15</v>
      </c>
      <c r="D21" s="101"/>
      <c r="E21" s="101"/>
      <c r="F21" s="101"/>
      <c r="G21" s="101"/>
      <c r="H21" s="101"/>
      <c r="I21" s="101"/>
    </row>
    <row r="22" spans="1:9" ht="15">
      <c r="A22" s="19"/>
      <c r="B22" s="10"/>
      <c r="C22" s="101" t="s">
        <v>16</v>
      </c>
      <c r="D22" s="101"/>
      <c r="E22" s="101"/>
      <c r="F22" s="101"/>
      <c r="G22" s="101"/>
      <c r="H22" s="101"/>
      <c r="I22" s="101"/>
    </row>
    <row r="23" spans="1:9" ht="15">
      <c r="A23" s="20"/>
      <c r="B23" s="10"/>
      <c r="C23" s="101" t="s">
        <v>17</v>
      </c>
      <c r="D23" s="101"/>
      <c r="E23" s="101"/>
      <c r="F23" s="101"/>
      <c r="G23" s="101"/>
      <c r="H23" s="101"/>
      <c r="I23" s="101"/>
    </row>
    <row r="24" spans="1:9" ht="15">
      <c r="A24" s="19"/>
      <c r="B24" s="10"/>
      <c r="C24" s="101" t="s">
        <v>18</v>
      </c>
      <c r="D24" s="101"/>
      <c r="E24" s="101"/>
      <c r="F24" s="101"/>
      <c r="G24" s="101"/>
      <c r="H24" s="101"/>
      <c r="I24" s="101"/>
    </row>
    <row r="25" spans="1:9" ht="15">
      <c r="A25" s="21"/>
      <c r="B25" s="15"/>
      <c r="C25" s="107" t="s">
        <v>19</v>
      </c>
      <c r="D25" s="107"/>
      <c r="E25" s="107"/>
      <c r="F25" s="107"/>
      <c r="G25" s="107"/>
      <c r="H25" s="107"/>
      <c r="I25" s="107"/>
    </row>
    <row r="26" spans="1:9" ht="15">
      <c r="A26" s="108" t="s">
        <v>20</v>
      </c>
      <c r="B26" s="108"/>
      <c r="C26" s="108"/>
      <c r="D26" s="108"/>
      <c r="E26" s="108"/>
      <c r="F26" s="108"/>
      <c r="G26" s="108"/>
      <c r="H26" s="108"/>
      <c r="I26" s="108"/>
    </row>
    <row r="27" spans="5:9" ht="15">
      <c r="E27" s="10"/>
      <c r="F27" s="12" t="s">
        <v>21</v>
      </c>
      <c r="G27" s="96" t="s">
        <v>22</v>
      </c>
      <c r="H27" s="96"/>
      <c r="I27" s="96"/>
    </row>
    <row r="28" spans="2:9" ht="15">
      <c r="B28" s="10"/>
      <c r="C28" s="10"/>
      <c r="E28" s="10"/>
      <c r="F28" s="22">
        <v>1</v>
      </c>
      <c r="G28" s="15"/>
      <c r="H28" s="15"/>
      <c r="I28" s="23"/>
    </row>
    <row r="29" spans="1:11" ht="15">
      <c r="A29" s="24" t="s">
        <v>23</v>
      </c>
      <c r="B29" s="25"/>
      <c r="C29" s="25"/>
      <c r="D29" s="25"/>
      <c r="E29" s="25"/>
      <c r="F29" s="25"/>
      <c r="G29" s="25"/>
      <c r="H29" s="25"/>
      <c r="I29" s="25"/>
      <c r="J29" s="26"/>
      <c r="K29" s="26"/>
    </row>
    <row r="30" spans="1:9" ht="15">
      <c r="A30" s="12" t="s">
        <v>24</v>
      </c>
      <c r="B30" s="96" t="s">
        <v>25</v>
      </c>
      <c r="C30" s="96"/>
      <c r="D30" s="96"/>
      <c r="F30" s="12" t="s">
        <v>26</v>
      </c>
      <c r="G30" s="96" t="s">
        <v>27</v>
      </c>
      <c r="H30" s="96"/>
      <c r="I30" s="96"/>
    </row>
    <row r="31" spans="1:9" ht="15">
      <c r="A31" s="27">
        <v>1</v>
      </c>
      <c r="B31" s="15"/>
      <c r="C31" s="15"/>
      <c r="D31" s="23"/>
      <c r="F31" s="22">
        <v>1</v>
      </c>
      <c r="G31" s="15"/>
      <c r="H31" s="15"/>
      <c r="I31" s="23"/>
    </row>
    <row r="32" spans="1:9" ht="15">
      <c r="A32" s="106" t="s">
        <v>28</v>
      </c>
      <c r="B32" s="106"/>
      <c r="C32" s="106"/>
      <c r="D32" s="106"/>
      <c r="E32" s="106"/>
      <c r="F32" s="106"/>
      <c r="G32" s="106"/>
      <c r="H32" s="106"/>
      <c r="I32" s="106"/>
    </row>
    <row r="33" spans="1:9" ht="15">
      <c r="A33" s="106" t="s">
        <v>29</v>
      </c>
      <c r="B33" s="106"/>
      <c r="C33" s="106"/>
      <c r="D33" s="106"/>
      <c r="E33" s="106"/>
      <c r="F33" s="106"/>
      <c r="G33" s="106"/>
      <c r="H33" s="106"/>
      <c r="I33" s="106"/>
    </row>
    <row r="34" spans="1:9" ht="15">
      <c r="A34" s="12" t="s">
        <v>30</v>
      </c>
      <c r="B34" s="96" t="s">
        <v>31</v>
      </c>
      <c r="C34" s="96"/>
      <c r="D34" s="96"/>
      <c r="E34" s="10"/>
      <c r="F34" s="12" t="s">
        <v>32</v>
      </c>
      <c r="G34" s="96" t="s">
        <v>33</v>
      </c>
      <c r="H34" s="96"/>
      <c r="I34" s="96"/>
    </row>
    <row r="35" spans="1:9" ht="15">
      <c r="A35" s="22">
        <v>1</v>
      </c>
      <c r="B35" s="15"/>
      <c r="C35" s="15"/>
      <c r="D35" s="23"/>
      <c r="E35" s="10"/>
      <c r="F35" s="22">
        <v>1</v>
      </c>
      <c r="G35" s="15"/>
      <c r="H35" s="15"/>
      <c r="I35" s="23"/>
    </row>
    <row r="36" spans="1:9" ht="12.75" customHeight="1">
      <c r="A36" s="112" t="s">
        <v>34</v>
      </c>
      <c r="B36" s="112"/>
      <c r="C36" s="112"/>
      <c r="D36" s="112"/>
      <c r="E36" s="112"/>
      <c r="F36" s="112"/>
      <c r="G36" s="112"/>
      <c r="H36" s="112"/>
      <c r="I36" s="112"/>
    </row>
    <row r="37" spans="1:12" ht="15">
      <c r="A37" s="112"/>
      <c r="B37" s="112"/>
      <c r="C37" s="112"/>
      <c r="D37" s="112"/>
      <c r="E37" s="112"/>
      <c r="F37" s="112"/>
      <c r="G37" s="112"/>
      <c r="H37" s="112"/>
      <c r="I37" s="112"/>
      <c r="J37" s="28"/>
      <c r="K37" s="28"/>
      <c r="L37" s="28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9" ht="12.75" customHeight="1">
      <c r="A39" s="109" t="s">
        <v>35</v>
      </c>
      <c r="B39" s="109"/>
      <c r="C39" s="109"/>
      <c r="D39" s="109"/>
      <c r="E39" s="109"/>
      <c r="F39" s="109"/>
      <c r="G39" s="109"/>
      <c r="H39" s="109"/>
      <c r="I39" s="109"/>
    </row>
    <row r="40" spans="1:9" ht="1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2.75" customHeight="1">
      <c r="A41" s="109" t="s">
        <v>36</v>
      </c>
      <c r="B41" s="109"/>
      <c r="C41" s="109"/>
      <c r="D41" s="109"/>
      <c r="E41" s="109"/>
      <c r="F41" s="109"/>
      <c r="G41" s="109"/>
      <c r="H41" s="109"/>
      <c r="I41" s="109"/>
    </row>
    <row r="42" spans="1:9" ht="1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ht="1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2.75" customHeight="1">
      <c r="A44" s="109" t="s">
        <v>37</v>
      </c>
      <c r="B44" s="109"/>
      <c r="C44" s="109"/>
      <c r="D44" s="109"/>
      <c r="E44" s="109"/>
      <c r="F44" s="109"/>
      <c r="G44" s="109"/>
      <c r="H44" s="109"/>
      <c r="I44" s="109"/>
    </row>
    <row r="45" spans="1:9" ht="1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5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9" ht="12.75" customHeight="1">
      <c r="A47" s="109" t="s">
        <v>38</v>
      </c>
      <c r="B47" s="109"/>
      <c r="C47" s="109"/>
      <c r="D47" s="109"/>
      <c r="E47" s="109"/>
      <c r="F47" s="109"/>
      <c r="G47" s="109"/>
      <c r="H47" s="109"/>
      <c r="I47" s="109"/>
    </row>
    <row r="48" spans="1:9" ht="1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5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ht="15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ht="12.75" customHeight="1">
      <c r="A51" s="109" t="s">
        <v>39</v>
      </c>
      <c r="B51" s="109"/>
      <c r="C51" s="109"/>
      <c r="D51" s="109"/>
      <c r="E51" s="109"/>
      <c r="F51" s="109"/>
      <c r="G51" s="109"/>
      <c r="H51" s="109"/>
      <c r="I51" s="109"/>
    </row>
    <row r="52" spans="1:9" s="29" customFormat="1" ht="15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ht="15">
      <c r="A53" s="30" t="s">
        <v>40</v>
      </c>
      <c r="B53" s="31"/>
      <c r="C53" s="31"/>
      <c r="D53" s="31"/>
      <c r="E53" s="31"/>
      <c r="F53" s="31"/>
      <c r="G53" s="31"/>
      <c r="H53" s="31"/>
      <c r="I53" s="32"/>
    </row>
    <row r="54" spans="1:9" ht="15">
      <c r="A54" s="33" t="s">
        <v>41</v>
      </c>
      <c r="B54" s="34"/>
      <c r="C54" s="34"/>
      <c r="D54" s="34"/>
      <c r="E54" s="34"/>
      <c r="F54" s="34"/>
      <c r="G54" s="34"/>
      <c r="H54" s="34"/>
      <c r="I54" s="35"/>
    </row>
    <row r="55" spans="1:9" ht="15">
      <c r="A55" s="36" t="s">
        <v>42</v>
      </c>
      <c r="B55" s="37"/>
      <c r="C55" s="37"/>
      <c r="D55" s="37"/>
      <c r="E55" s="37"/>
      <c r="F55" s="37"/>
      <c r="G55" s="37"/>
      <c r="H55" s="37"/>
      <c r="I55" s="38"/>
    </row>
    <row r="56" spans="1:9" ht="15">
      <c r="A56" s="39" t="s">
        <v>43</v>
      </c>
      <c r="B56" s="40"/>
      <c r="C56" s="40"/>
      <c r="D56" s="40"/>
      <c r="E56" s="40"/>
      <c r="F56" s="40"/>
      <c r="G56" s="40"/>
      <c r="H56" s="40"/>
      <c r="I56" s="41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42" t="s">
        <v>44</v>
      </c>
      <c r="B58" s="43"/>
      <c r="C58" s="43"/>
      <c r="D58" s="44" t="s">
        <v>45</v>
      </c>
      <c r="E58" s="43"/>
      <c r="F58" s="43"/>
      <c r="G58" s="43"/>
      <c r="H58" s="43"/>
      <c r="I58" s="45"/>
    </row>
    <row r="59" spans="1:9" ht="15">
      <c r="A59" s="46"/>
      <c r="B59" s="10"/>
      <c r="C59" s="10"/>
      <c r="D59" s="47"/>
      <c r="E59" s="10"/>
      <c r="F59" s="10"/>
      <c r="G59" s="10"/>
      <c r="H59" s="10"/>
      <c r="I59" s="48"/>
    </row>
    <row r="60" spans="1:9" ht="15">
      <c r="A60" s="46" t="s">
        <v>46</v>
      </c>
      <c r="B60" s="10"/>
      <c r="C60" s="10"/>
      <c r="D60" s="49" t="s">
        <v>47</v>
      </c>
      <c r="E60" s="10"/>
      <c r="F60" s="10"/>
      <c r="G60" s="10"/>
      <c r="H60" s="10"/>
      <c r="I60" s="48"/>
    </row>
    <row r="61" spans="1:9" ht="15">
      <c r="A61" s="50"/>
      <c r="B61" s="51"/>
      <c r="C61" s="51"/>
      <c r="D61" s="51"/>
      <c r="E61" s="51"/>
      <c r="F61" s="51"/>
      <c r="G61" s="51"/>
      <c r="H61" s="51"/>
      <c r="I61" s="52"/>
    </row>
    <row r="62" spans="1:9" ht="15">
      <c r="A62" s="53" t="s">
        <v>48</v>
      </c>
      <c r="B62" s="110" t="s">
        <v>49</v>
      </c>
      <c r="C62" s="110"/>
      <c r="D62" s="110"/>
      <c r="E62" s="110"/>
      <c r="F62" s="110"/>
      <c r="G62" s="54" t="s">
        <v>50</v>
      </c>
      <c r="H62" s="55" t="s">
        <v>51</v>
      </c>
      <c r="I62" s="56" t="s">
        <v>52</v>
      </c>
    </row>
    <row r="63" spans="1:9" ht="15">
      <c r="A63" s="57">
        <v>1</v>
      </c>
      <c r="B63" s="111" t="s">
        <v>53</v>
      </c>
      <c r="C63" s="111"/>
      <c r="D63" s="111"/>
      <c r="E63" s="111"/>
      <c r="F63" s="111"/>
      <c r="G63" s="58">
        <f>LOOKUP(A20,{1,2,3,4,5,6},{180,180,300,300,300,300})</f>
        <v>180</v>
      </c>
      <c r="H63" s="59">
        <f>G63-I63</f>
        <v>60</v>
      </c>
      <c r="I63" s="60">
        <f>G63-(G63/3)</f>
        <v>120</v>
      </c>
    </row>
    <row r="64" spans="1:9" ht="15">
      <c r="A64" s="57">
        <v>2</v>
      </c>
      <c r="B64" s="116" t="s">
        <v>54</v>
      </c>
      <c r="C64" s="116"/>
      <c r="D64" s="116"/>
      <c r="E64" s="116"/>
      <c r="F64" s="116"/>
      <c r="G64" s="58">
        <f>LOOKUP(A20,{1,2,3,4,5,6},{0,225,0,350,0,350})</f>
        <v>0</v>
      </c>
      <c r="H64" s="59">
        <f>G64-I64</f>
        <v>0</v>
      </c>
      <c r="I64" s="60">
        <f>G64-(G64/3)</f>
        <v>0</v>
      </c>
    </row>
    <row r="65" spans="1:9" ht="15">
      <c r="A65" s="57">
        <v>3</v>
      </c>
      <c r="B65" s="116" t="s">
        <v>55</v>
      </c>
      <c r="C65" s="116"/>
      <c r="D65" s="116"/>
      <c r="E65" s="116"/>
      <c r="F65" s="116"/>
      <c r="G65" s="58">
        <f>LOOKUP(A20,{1,2,3,4,5,6},{0,0,500,500,720,720})</f>
        <v>0</v>
      </c>
      <c r="H65" s="59">
        <f>G65-I65</f>
        <v>0</v>
      </c>
      <c r="I65" s="60">
        <f>G65-(G65/3)</f>
        <v>0</v>
      </c>
    </row>
    <row r="66" spans="1:9" ht="15">
      <c r="A66" s="53">
        <v>4</v>
      </c>
      <c r="B66" s="117" t="s">
        <v>56</v>
      </c>
      <c r="C66" s="117"/>
      <c r="D66" s="117"/>
      <c r="E66" s="117"/>
      <c r="F66" s="117"/>
      <c r="G66" s="61">
        <f>LOOKUP(A20,{1,2,3,4,5,6},{315,315,450,450,550,550})</f>
        <v>315</v>
      </c>
      <c r="H66" s="59">
        <f>G66-I66</f>
        <v>105</v>
      </c>
      <c r="I66" s="60">
        <f>G66-(G66/3)</f>
        <v>210</v>
      </c>
    </row>
    <row r="67" spans="1:9" ht="15">
      <c r="A67" s="62"/>
      <c r="B67" s="63" t="s">
        <v>57</v>
      </c>
      <c r="C67" s="64"/>
      <c r="D67" s="64"/>
      <c r="E67" s="64"/>
      <c r="F67" s="64"/>
      <c r="G67" s="65">
        <f>SUM(G63:G66)</f>
        <v>495</v>
      </c>
      <c r="H67" s="65">
        <f>G67/3</f>
        <v>165</v>
      </c>
      <c r="I67" s="66">
        <f>+G67-H67</f>
        <v>330</v>
      </c>
    </row>
    <row r="68" spans="1:9" ht="15">
      <c r="A68" s="67"/>
      <c r="B68" s="10"/>
      <c r="C68" s="10"/>
      <c r="D68" s="10"/>
      <c r="E68" s="10"/>
      <c r="F68" s="10"/>
      <c r="G68" s="10"/>
      <c r="H68" s="10"/>
      <c r="I68" s="48"/>
    </row>
    <row r="69" spans="1:9" ht="15">
      <c r="A69" s="67" t="s">
        <v>8</v>
      </c>
      <c r="B69" s="68" t="s">
        <v>58</v>
      </c>
      <c r="C69" s="10"/>
      <c r="D69" s="10"/>
      <c r="E69" s="10"/>
      <c r="F69" s="10"/>
      <c r="G69" s="69" t="s">
        <v>59</v>
      </c>
      <c r="H69" s="10"/>
      <c r="I69" s="70" t="s">
        <v>50</v>
      </c>
    </row>
    <row r="70" spans="1:9" ht="15">
      <c r="A70" s="50"/>
      <c r="B70" s="51"/>
      <c r="C70" s="51"/>
      <c r="D70" s="51"/>
      <c r="E70" s="51"/>
      <c r="F70" s="51"/>
      <c r="G70" s="54" t="s">
        <v>60</v>
      </c>
      <c r="H70" s="51"/>
      <c r="I70" s="56" t="s">
        <v>60</v>
      </c>
    </row>
    <row r="71" spans="1:9" ht="15">
      <c r="A71" s="57"/>
      <c r="B71" s="10"/>
      <c r="C71" s="10"/>
      <c r="D71" s="10"/>
      <c r="E71" s="10"/>
      <c r="F71" s="10"/>
      <c r="G71" s="69"/>
      <c r="H71" s="10"/>
      <c r="I71" s="60">
        <f>+G71*I67/100</f>
        <v>0</v>
      </c>
    </row>
    <row r="72" spans="1:9" ht="15">
      <c r="A72" s="57"/>
      <c r="B72" s="10"/>
      <c r="C72" s="10"/>
      <c r="D72" s="10"/>
      <c r="E72" s="10"/>
      <c r="F72" s="10"/>
      <c r="G72" s="69"/>
      <c r="H72" s="10"/>
      <c r="I72" s="48"/>
    </row>
    <row r="73" spans="1:9" ht="15">
      <c r="A73" s="57">
        <v>5</v>
      </c>
      <c r="B73" s="10" t="s">
        <v>61</v>
      </c>
      <c r="C73" s="10"/>
      <c r="D73" s="10"/>
      <c r="E73" s="10"/>
      <c r="F73" s="10"/>
      <c r="G73" s="69">
        <f>IF(F28=0,0,IF(F28&gt;0,F28*30))</f>
        <v>30</v>
      </c>
      <c r="H73" s="10"/>
      <c r="I73" s="60">
        <f>+G73*I67/100</f>
        <v>99</v>
      </c>
    </row>
    <row r="74" spans="1:9" ht="15">
      <c r="A74" s="57"/>
      <c r="B74" s="10"/>
      <c r="C74" s="10"/>
      <c r="D74" s="10"/>
      <c r="E74" s="10"/>
      <c r="F74" s="10"/>
      <c r="G74" s="69"/>
      <c r="H74" s="10"/>
      <c r="I74" s="48"/>
    </row>
    <row r="75" spans="1:9" ht="15">
      <c r="A75" s="57">
        <v>6</v>
      </c>
      <c r="B75" s="10" t="s">
        <v>62</v>
      </c>
      <c r="C75" s="10"/>
      <c r="D75" s="10"/>
      <c r="E75" s="10"/>
      <c r="F75" s="10"/>
      <c r="G75" s="69">
        <f>IF(A31&lt;4,0,IF(A31&gt;3,25))</f>
        <v>0</v>
      </c>
      <c r="H75" s="10"/>
      <c r="I75" s="60">
        <f>+G75*I67/100</f>
        <v>0</v>
      </c>
    </row>
    <row r="76" spans="1:9" ht="15">
      <c r="A76" s="57"/>
      <c r="B76" s="10"/>
      <c r="C76" s="10"/>
      <c r="D76" s="10"/>
      <c r="E76" s="10"/>
      <c r="F76" s="10"/>
      <c r="G76" s="69"/>
      <c r="H76" s="10"/>
      <c r="I76" s="48"/>
    </row>
    <row r="77" spans="1:9" ht="15">
      <c r="A77" s="57">
        <v>7</v>
      </c>
      <c r="B77" s="10" t="s">
        <v>63</v>
      </c>
      <c r="C77" s="10"/>
      <c r="D77" s="10"/>
      <c r="E77" s="10"/>
      <c r="F77" s="10"/>
      <c r="G77" s="69">
        <f>IF(F31&lt;6,0,IF(F31&gt;5,30))</f>
        <v>0</v>
      </c>
      <c r="H77" s="10"/>
      <c r="I77" s="60">
        <f>+G77*I67/100</f>
        <v>0</v>
      </c>
    </row>
    <row r="78" spans="1:9" ht="15">
      <c r="A78" s="57"/>
      <c r="B78" s="10"/>
      <c r="C78" s="10"/>
      <c r="D78" s="10"/>
      <c r="E78" s="10"/>
      <c r="F78" s="10"/>
      <c r="G78" s="69"/>
      <c r="H78" s="10"/>
      <c r="I78" s="48"/>
    </row>
    <row r="79" spans="1:9" ht="15">
      <c r="A79" s="57">
        <v>8</v>
      </c>
      <c r="B79" s="10" t="s">
        <v>64</v>
      </c>
      <c r="C79" s="10"/>
      <c r="D79" s="10"/>
      <c r="E79" s="10"/>
      <c r="F79" s="10"/>
      <c r="G79" s="69">
        <v>0</v>
      </c>
      <c r="H79" s="10"/>
      <c r="I79" s="60">
        <f>IF(A35&lt;5,0,IF(A35&gt;4,(A35-4)*150))</f>
        <v>0</v>
      </c>
    </row>
    <row r="80" spans="1:9" ht="15">
      <c r="A80" s="57"/>
      <c r="B80" s="10"/>
      <c r="C80" s="10"/>
      <c r="D80" s="10"/>
      <c r="E80" s="10"/>
      <c r="F80" s="10"/>
      <c r="G80" s="69"/>
      <c r="H80" s="10"/>
      <c r="I80" s="48"/>
    </row>
    <row r="81" spans="1:9" ht="15">
      <c r="A81" s="69">
        <v>9</v>
      </c>
      <c r="B81" s="10" t="s">
        <v>65</v>
      </c>
      <c r="C81" s="10"/>
      <c r="D81" s="10"/>
      <c r="E81" s="10"/>
      <c r="F81" s="10"/>
      <c r="G81" s="69">
        <f>IF(F35=1,0,IF(F35&lt;11,(F35-1)*30,IF(F35&lt;21,270+(F35-10)*5)))</f>
        <v>0</v>
      </c>
      <c r="H81" s="10"/>
      <c r="I81" s="60">
        <f>+G81*I67/100</f>
        <v>0</v>
      </c>
    </row>
    <row r="82" spans="1:9" ht="15">
      <c r="A82" s="69"/>
      <c r="B82" s="10"/>
      <c r="C82" s="10"/>
      <c r="D82" s="10"/>
      <c r="E82" s="10"/>
      <c r="F82" s="10"/>
      <c r="G82" s="69"/>
      <c r="H82" s="10"/>
      <c r="I82" s="60"/>
    </row>
    <row r="83" spans="1:9" ht="15">
      <c r="A83" s="71"/>
      <c r="B83" s="72"/>
      <c r="C83" s="72"/>
      <c r="D83" s="72"/>
      <c r="E83" s="72"/>
      <c r="F83" s="72"/>
      <c r="G83" s="72"/>
      <c r="H83" s="72"/>
      <c r="I83" s="73">
        <f>+I67+I71+I73+I75+I77+I79+I81</f>
        <v>429</v>
      </c>
    </row>
    <row r="84" spans="1:9" ht="15">
      <c r="A84" s="68"/>
      <c r="B84" s="68"/>
      <c r="C84" s="68"/>
      <c r="D84" s="68"/>
      <c r="E84" s="68"/>
      <c r="F84" s="68"/>
      <c r="G84" s="68"/>
      <c r="H84" s="68"/>
      <c r="I84" s="74"/>
    </row>
    <row r="85" spans="1:9" ht="15">
      <c r="A85" s="118" t="s">
        <v>66</v>
      </c>
      <c r="B85" s="118"/>
      <c r="C85" s="118"/>
      <c r="D85" s="118"/>
      <c r="E85" s="118"/>
      <c r="F85" s="118"/>
      <c r="G85" s="118"/>
      <c r="H85" s="118"/>
      <c r="I85" s="75">
        <f>IF(A20=1,IF(I83&gt;989,990,I83),IF(A20=2,IF(I83&gt;1439,1440,I83),IF(A20=3,IF(I83&gt;1709,1710,I83),IF(A20=4,IF(I83&gt;2159,2160,I83),IF(A20=5,IF(I83&gt;2159,2160,I83),IF(A20=6,IF(I83&gt;1709,1710,I83)))))))</f>
        <v>429</v>
      </c>
    </row>
    <row r="86" spans="1:9" ht="15">
      <c r="A86" s="67"/>
      <c r="B86" s="68"/>
      <c r="C86" s="10"/>
      <c r="D86" s="10"/>
      <c r="E86" s="10"/>
      <c r="F86" s="10"/>
      <c r="G86" s="10"/>
      <c r="H86" s="10"/>
      <c r="I86" s="76"/>
    </row>
    <row r="87" spans="1:9" ht="15">
      <c r="A87" s="67"/>
      <c r="B87" s="68"/>
      <c r="C87" s="10"/>
      <c r="D87" s="10"/>
      <c r="E87" s="10"/>
      <c r="F87" s="10"/>
      <c r="G87" s="10"/>
      <c r="H87" s="10"/>
      <c r="I87" s="76"/>
    </row>
    <row r="88" spans="1:9" ht="15">
      <c r="A88" s="67"/>
      <c r="B88" s="68"/>
      <c r="C88" s="10"/>
      <c r="D88" s="10"/>
      <c r="E88" s="10"/>
      <c r="F88" s="10"/>
      <c r="G88" s="10"/>
      <c r="H88" s="10"/>
      <c r="I88" s="76"/>
    </row>
    <row r="89" spans="1:9" ht="15">
      <c r="A89" s="67"/>
      <c r="B89" s="68"/>
      <c r="C89" s="10"/>
      <c r="D89" s="10"/>
      <c r="E89" s="10"/>
      <c r="F89" s="10"/>
      <c r="G89" s="10"/>
      <c r="H89" s="10"/>
      <c r="I89" s="76"/>
    </row>
    <row r="90" spans="1:9" ht="15">
      <c r="A90" s="113" t="s">
        <v>67</v>
      </c>
      <c r="B90" s="113"/>
      <c r="C90" s="113"/>
      <c r="D90" s="113"/>
      <c r="E90" s="113"/>
      <c r="F90" s="113"/>
      <c r="G90" s="113"/>
      <c r="H90" s="113"/>
      <c r="I90" s="113"/>
    </row>
    <row r="91" spans="1:9" ht="15">
      <c r="A91" s="77" t="s">
        <v>68</v>
      </c>
      <c r="B91" s="31"/>
      <c r="C91" s="31"/>
      <c r="D91" s="31"/>
      <c r="E91" s="31"/>
      <c r="F91" s="31"/>
      <c r="G91" s="31"/>
      <c r="H91" s="31"/>
      <c r="I91" s="32"/>
    </row>
    <row r="92" spans="1:9" ht="15">
      <c r="A92" s="77" t="s">
        <v>69</v>
      </c>
      <c r="B92" s="31"/>
      <c r="C92" s="31"/>
      <c r="D92" s="31"/>
      <c r="E92" s="31"/>
      <c r="F92" s="31"/>
      <c r="G92" s="31"/>
      <c r="H92" s="31"/>
      <c r="I92" s="32"/>
    </row>
    <row r="93" spans="1:9" ht="15">
      <c r="A93" s="77" t="s">
        <v>70</v>
      </c>
      <c r="B93" s="31"/>
      <c r="C93" s="31"/>
      <c r="D93" s="31"/>
      <c r="E93" s="31"/>
      <c r="F93" s="31"/>
      <c r="G93" s="31"/>
      <c r="H93" s="31"/>
      <c r="I93" s="32"/>
    </row>
    <row r="94" spans="1:9" ht="15">
      <c r="A94" s="77" t="s">
        <v>71</v>
      </c>
      <c r="B94" s="31"/>
      <c r="C94" s="31"/>
      <c r="D94" s="31"/>
      <c r="E94" s="31"/>
      <c r="F94" s="31"/>
      <c r="G94" s="31"/>
      <c r="H94" s="31"/>
      <c r="I94" s="32"/>
    </row>
    <row r="95" spans="1:9" ht="15">
      <c r="A95" s="78" t="s">
        <v>72</v>
      </c>
      <c r="B95" s="79"/>
      <c r="C95" s="79"/>
      <c r="D95" s="79"/>
      <c r="E95" s="79"/>
      <c r="F95" s="79"/>
      <c r="G95" s="79"/>
      <c r="H95" s="79"/>
      <c r="I95" s="80"/>
    </row>
    <row r="96" spans="1:9" ht="15">
      <c r="A96" s="81" t="s">
        <v>73</v>
      </c>
      <c r="B96" s="82"/>
      <c r="C96" s="82"/>
      <c r="D96" s="82"/>
      <c r="E96" s="82"/>
      <c r="F96" s="82"/>
      <c r="G96" s="82"/>
      <c r="H96" s="82"/>
      <c r="I96" s="83"/>
    </row>
    <row r="97" spans="1:9" ht="15">
      <c r="A97" s="84" t="s">
        <v>74</v>
      </c>
      <c r="B97" s="85"/>
      <c r="C97" s="85"/>
      <c r="D97" s="85"/>
      <c r="E97" s="85"/>
      <c r="F97" s="85"/>
      <c r="G97" s="85"/>
      <c r="H97" s="85"/>
      <c r="I97" s="86"/>
    </row>
    <row r="98" spans="1:9" ht="15">
      <c r="A98" s="84" t="s">
        <v>75</v>
      </c>
      <c r="B98" s="85"/>
      <c r="C98" s="85"/>
      <c r="D98" s="85"/>
      <c r="E98" s="85"/>
      <c r="F98" s="85"/>
      <c r="G98" s="85"/>
      <c r="H98" s="85"/>
      <c r="I98" s="86"/>
    </row>
    <row r="99" spans="1:9" ht="15">
      <c r="A99" s="87" t="s">
        <v>76</v>
      </c>
      <c r="B99" s="88"/>
      <c r="C99" s="88"/>
      <c r="D99" s="88"/>
      <c r="E99" s="88"/>
      <c r="F99" s="88"/>
      <c r="G99" s="88"/>
      <c r="H99" s="88"/>
      <c r="I99" s="89"/>
    </row>
    <row r="100" spans="1:9" ht="1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">
      <c r="A103" s="31"/>
      <c r="B103" s="31"/>
      <c r="C103" s="31"/>
      <c r="D103" s="31"/>
      <c r="E103" s="31"/>
      <c r="F103" s="31"/>
      <c r="G103" s="31"/>
      <c r="H103" s="31"/>
      <c r="I103" s="31"/>
    </row>
    <row r="105" spans="1:9" ht="15">
      <c r="A105" s="114" t="s">
        <v>77</v>
      </c>
      <c r="B105" s="114"/>
      <c r="C105" s="114"/>
      <c r="D105" s="114"/>
      <c r="E105" s="114"/>
      <c r="F105" s="114"/>
      <c r="G105" s="114"/>
      <c r="H105" s="114"/>
      <c r="I105" s="114"/>
    </row>
    <row r="106" spans="1:9" ht="15">
      <c r="A106" s="115" t="s">
        <v>78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ht="15">
      <c r="A107" s="115" t="s">
        <v>79</v>
      </c>
      <c r="B107" s="115"/>
      <c r="C107" s="115"/>
      <c r="D107" s="115"/>
      <c r="E107" s="115"/>
      <c r="F107" s="115"/>
      <c r="G107" s="115"/>
      <c r="H107" s="115"/>
      <c r="I107" s="115"/>
    </row>
    <row r="108" spans="1:9" ht="15">
      <c r="A108" s="90"/>
      <c r="B108" s="90"/>
      <c r="C108" s="90"/>
      <c r="D108" s="90"/>
      <c r="E108" s="90"/>
      <c r="F108" s="90"/>
      <c r="G108" s="90"/>
      <c r="H108" s="90"/>
      <c r="I108" s="90"/>
    </row>
    <row r="109" spans="1:9" ht="15">
      <c r="A109" s="90"/>
      <c r="B109" s="90"/>
      <c r="C109" s="90"/>
      <c r="D109" s="90"/>
      <c r="E109" s="90"/>
      <c r="F109" s="90"/>
      <c r="G109" s="90"/>
      <c r="H109" s="90"/>
      <c r="I109" s="90"/>
    </row>
    <row r="110" spans="1:9" ht="15">
      <c r="A110" s="31" t="s">
        <v>80</v>
      </c>
      <c r="B110" s="31"/>
      <c r="C110" s="31"/>
      <c r="D110" s="31"/>
      <c r="E110" s="31"/>
      <c r="F110" s="31"/>
      <c r="G110" s="31"/>
      <c r="H110" s="31"/>
      <c r="I110" s="31"/>
    </row>
    <row r="111" spans="1:9" ht="15">
      <c r="A111" s="31" t="s">
        <v>81</v>
      </c>
      <c r="B111" s="31"/>
      <c r="C111" s="31"/>
      <c r="D111" s="31"/>
      <c r="E111" s="31"/>
      <c r="F111" s="31"/>
      <c r="G111" s="31"/>
      <c r="H111" s="31"/>
      <c r="I111" s="31"/>
    </row>
    <row r="112" spans="1:9" ht="15">
      <c r="A112" s="31" t="s">
        <v>82</v>
      </c>
      <c r="B112" s="31"/>
      <c r="C112" s="31"/>
      <c r="D112" s="31"/>
      <c r="E112" s="31"/>
      <c r="F112" s="31"/>
      <c r="G112" s="31"/>
      <c r="H112" s="31"/>
      <c r="I112" s="31"/>
    </row>
    <row r="113" spans="1:9" ht="15">
      <c r="A113" s="31" t="s">
        <v>83</v>
      </c>
      <c r="B113" s="31"/>
      <c r="C113" s="31"/>
      <c r="D113" s="31"/>
      <c r="E113" s="31"/>
      <c r="F113" s="31"/>
      <c r="G113" s="31"/>
      <c r="H113" s="31"/>
      <c r="I113" s="31"/>
    </row>
    <row r="114" spans="1:9" ht="1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">
      <c r="A115" s="120" t="s">
        <v>84</v>
      </c>
      <c r="B115" s="120"/>
      <c r="C115" s="120"/>
      <c r="D115" s="120"/>
      <c r="E115" s="120"/>
      <c r="F115" s="120"/>
      <c r="G115" s="120"/>
      <c r="H115" s="120"/>
      <c r="I115" s="120"/>
    </row>
    <row r="116" spans="1:9" ht="15">
      <c r="A116" s="91"/>
      <c r="B116" s="91"/>
      <c r="C116" s="91"/>
      <c r="D116" s="91"/>
      <c r="E116" s="91"/>
      <c r="F116" s="91"/>
      <c r="G116" s="91"/>
      <c r="H116" s="91"/>
      <c r="I116" s="91"/>
    </row>
    <row r="117" spans="1:9" ht="15">
      <c r="A117" s="31" t="s">
        <v>85</v>
      </c>
      <c r="B117" s="31"/>
      <c r="C117" s="31"/>
      <c r="D117" s="31"/>
      <c r="E117" s="31"/>
      <c r="F117" s="31"/>
      <c r="G117" s="31"/>
      <c r="H117" s="31"/>
      <c r="I117" s="31"/>
    </row>
    <row r="118" spans="1:9" ht="15">
      <c r="A118" s="31" t="s">
        <v>86</v>
      </c>
      <c r="B118" s="31"/>
      <c r="C118" s="31"/>
      <c r="D118" s="31"/>
      <c r="E118" s="31"/>
      <c r="F118" s="31"/>
      <c r="G118" s="31"/>
      <c r="H118" s="31"/>
      <c r="I118" s="31"/>
    </row>
    <row r="119" spans="1:9" ht="15">
      <c r="A119" s="31" t="s">
        <v>87</v>
      </c>
      <c r="B119" s="31"/>
      <c r="C119" s="31"/>
      <c r="D119" s="31"/>
      <c r="E119" s="31"/>
      <c r="F119" s="31"/>
      <c r="G119" s="31"/>
      <c r="H119" s="31"/>
      <c r="I119" s="31"/>
    </row>
    <row r="120" spans="1:9" ht="15">
      <c r="A120" s="31" t="s">
        <v>88</v>
      </c>
      <c r="B120" s="31"/>
      <c r="C120" s="31"/>
      <c r="D120" s="31"/>
      <c r="E120" s="31"/>
      <c r="F120" s="31"/>
      <c r="G120" s="31"/>
      <c r="H120" s="31"/>
      <c r="I120" s="31"/>
    </row>
    <row r="121" spans="1:9" ht="15">
      <c r="A121" s="120" t="s">
        <v>89</v>
      </c>
      <c r="B121" s="120"/>
      <c r="C121" s="120"/>
      <c r="D121" s="120"/>
      <c r="E121" s="120"/>
      <c r="F121" s="120"/>
      <c r="G121" s="120"/>
      <c r="H121" s="120"/>
      <c r="I121" s="120"/>
    </row>
    <row r="122" spans="1:9" ht="15">
      <c r="A122" s="91"/>
      <c r="B122" s="91"/>
      <c r="C122" s="91"/>
      <c r="D122" s="91"/>
      <c r="E122" s="91"/>
      <c r="F122" s="91"/>
      <c r="G122" s="91"/>
      <c r="H122" s="91"/>
      <c r="I122" s="91"/>
    </row>
    <row r="123" spans="1:9" ht="15">
      <c r="A123" s="31" t="s">
        <v>90</v>
      </c>
      <c r="B123" s="31"/>
      <c r="C123" s="31"/>
      <c r="D123" s="31"/>
      <c r="E123" s="31"/>
      <c r="F123" s="31"/>
      <c r="G123" s="31"/>
      <c r="H123" s="31"/>
      <c r="I123" s="31"/>
    </row>
    <row r="124" spans="1:9" ht="15">
      <c r="A124" s="31" t="s">
        <v>91</v>
      </c>
      <c r="B124" s="31"/>
      <c r="C124" s="92"/>
      <c r="D124" s="31" t="s">
        <v>92</v>
      </c>
      <c r="E124" s="31"/>
      <c r="F124" s="31"/>
      <c r="G124" s="31"/>
      <c r="H124" s="31"/>
      <c r="I124" s="31"/>
    </row>
    <row r="125" spans="1:9" ht="1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">
      <c r="A127" s="31"/>
      <c r="B127" s="31"/>
      <c r="C127" s="31"/>
      <c r="D127" s="31"/>
      <c r="E127" s="31"/>
      <c r="F127" s="31"/>
      <c r="G127" s="31"/>
      <c r="H127" s="31"/>
      <c r="I127" s="10"/>
    </row>
    <row r="128" spans="1:9" ht="15">
      <c r="A128" s="31"/>
      <c r="B128" s="31"/>
      <c r="C128" s="31"/>
      <c r="D128" s="31" t="s">
        <v>93</v>
      </c>
      <c r="E128" s="31"/>
      <c r="F128" s="31"/>
      <c r="G128" s="31"/>
      <c r="H128" s="31"/>
      <c r="I128" s="31"/>
    </row>
    <row r="129" spans="1:9" ht="1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">
      <c r="A130" s="93" t="s">
        <v>94</v>
      </c>
      <c r="B130" s="31"/>
      <c r="C130" s="31"/>
      <c r="D130" s="31"/>
      <c r="E130" s="31"/>
      <c r="F130" s="31"/>
      <c r="G130" s="31"/>
      <c r="H130" s="31"/>
      <c r="I130" s="31"/>
    </row>
    <row r="131" spans="1:9" ht="15">
      <c r="A131" s="31" t="s">
        <v>95</v>
      </c>
      <c r="B131" s="31"/>
      <c r="C131" s="31"/>
      <c r="D131" s="31"/>
      <c r="E131" s="31"/>
      <c r="F131" s="31"/>
      <c r="G131" s="31"/>
      <c r="H131" s="31"/>
      <c r="I131" s="31"/>
    </row>
    <row r="132" spans="1:9" ht="1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">
      <c r="A133" s="10"/>
      <c r="B133" s="31"/>
      <c r="C133" s="31"/>
      <c r="D133" s="31"/>
      <c r="E133" s="31"/>
      <c r="F133" s="31"/>
      <c r="G133" s="31"/>
      <c r="H133" s="31"/>
      <c r="I133" s="31"/>
    </row>
    <row r="134" spans="1:9" ht="15">
      <c r="A134" s="93" t="s">
        <v>96</v>
      </c>
      <c r="B134" s="31"/>
      <c r="C134" s="31"/>
      <c r="D134" s="31"/>
      <c r="E134" s="31"/>
      <c r="F134" s="31"/>
      <c r="G134" s="31"/>
      <c r="H134" s="31"/>
      <c r="I134" s="31"/>
    </row>
    <row r="135" spans="1:9" ht="15">
      <c r="A135" s="31" t="s">
        <v>97</v>
      </c>
      <c r="B135" s="31"/>
      <c r="C135" s="31"/>
      <c r="D135" s="31"/>
      <c r="E135" s="31"/>
      <c r="F135" s="31"/>
      <c r="G135" s="31"/>
      <c r="H135" s="31"/>
      <c r="I135" s="31"/>
    </row>
    <row r="136" spans="1:9" ht="15">
      <c r="A136" s="31" t="s">
        <v>98</v>
      </c>
      <c r="B136" s="31"/>
      <c r="C136" s="31"/>
      <c r="D136" s="31"/>
      <c r="E136" s="31"/>
      <c r="F136" s="31"/>
      <c r="G136" s="31"/>
      <c r="H136" s="31"/>
      <c r="I136" s="31"/>
    </row>
    <row r="137" spans="1:9" ht="15">
      <c r="A137" s="31" t="s">
        <v>99</v>
      </c>
      <c r="B137" s="31"/>
      <c r="C137" s="31"/>
      <c r="D137" s="31"/>
      <c r="E137" s="31"/>
      <c r="F137" s="31"/>
      <c r="G137" s="31"/>
      <c r="H137" s="31"/>
      <c r="I137" s="31"/>
    </row>
    <row r="138" spans="1:9" ht="15">
      <c r="A138" s="31" t="s">
        <v>100</v>
      </c>
      <c r="B138" s="31"/>
      <c r="C138" s="31"/>
      <c r="D138" s="31"/>
      <c r="E138" s="31"/>
      <c r="F138" s="31"/>
      <c r="G138" s="31"/>
      <c r="H138" s="31"/>
      <c r="I138" s="31"/>
    </row>
    <row r="139" spans="1:9" ht="15">
      <c r="A139" s="31" t="s">
        <v>101</v>
      </c>
      <c r="B139" s="31"/>
      <c r="C139" s="31"/>
      <c r="D139" s="31"/>
      <c r="E139" s="31"/>
      <c r="F139" s="31"/>
      <c r="G139" s="31"/>
      <c r="H139" s="31"/>
      <c r="I139" s="31"/>
    </row>
    <row r="140" spans="1:9" ht="15">
      <c r="A140" s="31" t="s">
        <v>102</v>
      </c>
      <c r="B140" s="31"/>
      <c r="C140" s="31"/>
      <c r="D140" s="31"/>
      <c r="E140" s="31"/>
      <c r="F140" s="31"/>
      <c r="G140" s="31"/>
      <c r="H140" s="31"/>
      <c r="I140" s="31"/>
    </row>
    <row r="141" spans="1:9" ht="1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">
      <c r="A159" s="10"/>
      <c r="B159" s="10"/>
      <c r="C159" s="10"/>
      <c r="D159" s="10"/>
      <c r="E159" s="10"/>
      <c r="F159" s="10"/>
      <c r="G159" s="10" t="s">
        <v>8</v>
      </c>
      <c r="H159" s="10"/>
      <c r="I159" s="10"/>
    </row>
    <row r="160" spans="1:9" ht="15">
      <c r="A160" s="121" t="s">
        <v>103</v>
      </c>
      <c r="B160" s="121"/>
      <c r="C160" s="121"/>
      <c r="D160" s="121"/>
      <c r="E160" s="121"/>
      <c r="F160" s="121"/>
      <c r="G160" s="121"/>
      <c r="H160" s="121"/>
      <c r="I160" s="121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16" t="s">
        <v>104</v>
      </c>
      <c r="B162" s="116"/>
      <c r="C162" s="116"/>
      <c r="D162" s="116"/>
      <c r="E162" s="116"/>
      <c r="F162" s="116"/>
      <c r="G162" s="116"/>
      <c r="H162" s="116"/>
      <c r="I162" s="116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19" t="s">
        <v>105</v>
      </c>
      <c r="B164" s="119"/>
      <c r="C164" s="119"/>
      <c r="D164" s="119"/>
      <c r="E164" s="119"/>
      <c r="F164" s="119"/>
      <c r="G164" s="119"/>
      <c r="H164" s="119"/>
      <c r="I164" s="119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 t="s">
        <v>106</v>
      </c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 t="s">
        <v>107</v>
      </c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 t="s">
        <v>108</v>
      </c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 t="s">
        <v>109</v>
      </c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 t="s">
        <v>110</v>
      </c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 t="s">
        <v>111</v>
      </c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 t="s">
        <v>112</v>
      </c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 t="s">
        <v>113</v>
      </c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 t="s">
        <v>114</v>
      </c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19" t="s">
        <v>115</v>
      </c>
      <c r="B175" s="119"/>
      <c r="C175" s="119"/>
      <c r="D175" s="119"/>
      <c r="E175" s="119"/>
      <c r="F175" s="119"/>
      <c r="G175" s="119"/>
      <c r="H175" s="119"/>
      <c r="I175" s="119"/>
    </row>
    <row r="176" spans="1:9" ht="15">
      <c r="A176" s="10" t="s">
        <v>116</v>
      </c>
      <c r="B176" s="10"/>
      <c r="C176" s="10"/>
      <c r="D176" s="10"/>
      <c r="E176" s="10"/>
      <c r="F176" s="10"/>
      <c r="G176" s="10"/>
      <c r="H176" s="59"/>
      <c r="I176" s="10"/>
    </row>
    <row r="177" spans="1:9" ht="15">
      <c r="A177" s="10" t="s">
        <v>117</v>
      </c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 t="s">
        <v>118</v>
      </c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 t="s">
        <v>119</v>
      </c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 t="s">
        <v>120</v>
      </c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 t="s">
        <v>121</v>
      </c>
      <c r="B185" s="10"/>
      <c r="C185" s="10"/>
      <c r="D185" s="10"/>
      <c r="E185" s="10" t="s">
        <v>122</v>
      </c>
      <c r="F185" s="10"/>
      <c r="G185" s="10" t="s">
        <v>123</v>
      </c>
      <c r="H185" s="10"/>
      <c r="I185" s="10"/>
    </row>
    <row r="186" spans="1:9" ht="15">
      <c r="A186" s="10" t="s">
        <v>124</v>
      </c>
      <c r="B186" s="10"/>
      <c r="C186" s="10"/>
      <c r="D186" s="10"/>
      <c r="E186" s="10"/>
      <c r="F186" s="10"/>
      <c r="G186" s="10" t="s">
        <v>125</v>
      </c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 t="s">
        <v>126</v>
      </c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 t="s">
        <v>127</v>
      </c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 t="s">
        <v>128</v>
      </c>
      <c r="B194" s="10"/>
      <c r="C194" s="10"/>
      <c r="D194" s="10"/>
      <c r="E194" s="10"/>
      <c r="F194" s="10"/>
      <c r="G194" s="10" t="s">
        <v>129</v>
      </c>
      <c r="H194" s="10"/>
      <c r="I194" s="10"/>
    </row>
    <row r="195" spans="1:9" ht="15">
      <c r="A195" s="10" t="s">
        <v>130</v>
      </c>
      <c r="B195" s="10"/>
      <c r="C195" s="10"/>
      <c r="D195" s="10"/>
      <c r="E195" s="10"/>
      <c r="F195" s="10"/>
      <c r="G195" s="10" t="s">
        <v>131</v>
      </c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68" t="s">
        <v>132</v>
      </c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 t="s">
        <v>8</v>
      </c>
      <c r="B203" s="10"/>
      <c r="C203" s="10"/>
      <c r="D203" s="10"/>
      <c r="E203" s="10"/>
      <c r="F203" s="10"/>
      <c r="G203" s="10"/>
      <c r="H203" s="10"/>
      <c r="I203" s="10"/>
    </row>
  </sheetData>
  <sheetProtection selectLockedCells="1" selectUnlockedCells="1"/>
  <mergeCells count="47">
    <mergeCell ref="A164:I164"/>
    <mergeCell ref="A175:I175"/>
    <mergeCell ref="A115:I115"/>
    <mergeCell ref="A121:I121"/>
    <mergeCell ref="A160:I160"/>
    <mergeCell ref="A162:I162"/>
    <mergeCell ref="A90:I90"/>
    <mergeCell ref="A105:I105"/>
    <mergeCell ref="A106:I106"/>
    <mergeCell ref="A107:I107"/>
    <mergeCell ref="B64:F64"/>
    <mergeCell ref="B65:F65"/>
    <mergeCell ref="B66:F66"/>
    <mergeCell ref="A85:H85"/>
    <mergeCell ref="A47:I50"/>
    <mergeCell ref="A51:I52"/>
    <mergeCell ref="B62:F62"/>
    <mergeCell ref="B63:F63"/>
    <mergeCell ref="A36:I38"/>
    <mergeCell ref="A39:I40"/>
    <mergeCell ref="A41:I43"/>
    <mergeCell ref="A44:I46"/>
    <mergeCell ref="A32:I32"/>
    <mergeCell ref="A33:I33"/>
    <mergeCell ref="B34:D34"/>
    <mergeCell ref="G34:I34"/>
    <mergeCell ref="C25:I25"/>
    <mergeCell ref="A26:I26"/>
    <mergeCell ref="G27:I27"/>
    <mergeCell ref="B30:D30"/>
    <mergeCell ref="G30:I30"/>
    <mergeCell ref="C21:I21"/>
    <mergeCell ref="C22:I22"/>
    <mergeCell ref="C23:I23"/>
    <mergeCell ref="C24:I24"/>
    <mergeCell ref="F16:I16"/>
    <mergeCell ref="A17:I18"/>
    <mergeCell ref="C19:I19"/>
    <mergeCell ref="C20:I20"/>
    <mergeCell ref="C8:H8"/>
    <mergeCell ref="A9:I13"/>
    <mergeCell ref="B15:C15"/>
    <mergeCell ref="G15:I15"/>
    <mergeCell ref="G1:H1"/>
    <mergeCell ref="F2:G2"/>
    <mergeCell ref="F3:G3"/>
    <mergeCell ref="A4:I6"/>
  </mergeCells>
  <dataValidations count="4">
    <dataValidation type="whole" allowBlank="1" showErrorMessage="1" sqref="A20">
      <formula1>1</formula1>
      <formula2>9</formula2>
    </dataValidation>
    <dataValidation type="whole" allowBlank="1" showErrorMessage="1" sqref="F28">
      <formula1>0</formula1>
      <formula2>99</formula2>
    </dataValidation>
    <dataValidation type="whole" allowBlank="1" showErrorMessage="1" sqref="A31">
      <formula1>1</formula1>
      <formula2>999</formula2>
    </dataValidation>
    <dataValidation type="whole" allowBlank="1" showErrorMessage="1" sqref="F31 A35 F35">
      <formula1>1</formula1>
      <formula2>99</formula2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2021-12-06T12:20:51Z</dcterms:created>
  <dcterms:modified xsi:type="dcterms:W3CDTF">2021-12-07T11:25:34Z</dcterms:modified>
  <cp:category/>
  <cp:version/>
  <cp:contentType/>
  <cp:contentStatus/>
</cp:coreProperties>
</file>